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EQUITY 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<sst xmlns="http://schemas.openxmlformats.org/spreadsheetml/2006/main" count="1863" uniqueCount="488">
  <si>
    <t>Pramerica Liquid Fund</t>
  </si>
  <si>
    <t xml:space="preserve">  </t>
  </si>
  <si>
    <t>Portfolio as on April 30,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</si>
  <si>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</si>
  <si>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</si>
  <si>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</si>
  <si>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</si>
  <si>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</si>
  <si>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</si>
  <si>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</si>
  <si>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</si>
  <si>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</si>
  <si>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State Bank of Patiala</t>
  </si>
  <si>
    <t>CRISIL A1+</t>
  </si>
  <si>
    <t>INE652A16DZ9</t>
  </si>
  <si>
    <t>Indian Bank</t>
  </si>
  <si>
    <t>ICRA A1+</t>
  </si>
  <si>
    <t>INE562A16DK2</t>
  </si>
  <si>
    <t>ING Vysya Bank</t>
  </si>
  <si>
    <t>INE166A16IE4</t>
  </si>
  <si>
    <t>The South Indian Bank</t>
  </si>
  <si>
    <t>CARE A1+</t>
  </si>
  <si>
    <t>INE683A16BC7</t>
  </si>
  <si>
    <t>Axis Bank</t>
  </si>
  <si>
    <t>INE238A16RS2</t>
  </si>
  <si>
    <t>Vijaya Bank</t>
  </si>
  <si>
    <t>CRISIL AA+</t>
  </si>
  <si>
    <t>INE705A16GA1</t>
  </si>
  <si>
    <t>Central Bank of India</t>
  </si>
  <si>
    <t>Unrated</t>
  </si>
  <si>
    <t>INE483A16DJ3</t>
  </si>
  <si>
    <t>Punjab National Bank</t>
  </si>
  <si>
    <t>INE160A16IW9</t>
  </si>
  <si>
    <t>Oriental Bank of Commerce</t>
  </si>
  <si>
    <t>INE141A16JF2</t>
  </si>
  <si>
    <t>INE141A16LH4</t>
  </si>
  <si>
    <t>United Bank of India</t>
  </si>
  <si>
    <t>INE695A16GI7</t>
  </si>
  <si>
    <t>IndusInd Bank</t>
  </si>
  <si>
    <t>INE095A16HM0</t>
  </si>
  <si>
    <t>Indian Overseas Bank</t>
  </si>
  <si>
    <t>INE565A16749</t>
  </si>
  <si>
    <t>Allahabad Bank</t>
  </si>
  <si>
    <t>INE428A16JB2</t>
  </si>
  <si>
    <t>INE652A16DU0</t>
  </si>
  <si>
    <t>INE166A16GU4</t>
  </si>
  <si>
    <t>Dena Bank</t>
  </si>
  <si>
    <t>INE077A16992</t>
  </si>
  <si>
    <t>Canara Bank</t>
  </si>
  <si>
    <t>INE476A16JI6</t>
  </si>
  <si>
    <t>Total</t>
  </si>
  <si>
    <t>Commercial Paper**</t>
  </si>
  <si>
    <t>Tata Housing Development Company</t>
  </si>
  <si>
    <t>INE582L14126</t>
  </si>
  <si>
    <t>Edelweiss Finance &amp; Investment</t>
  </si>
  <si>
    <t>INE918K14033</t>
  </si>
  <si>
    <t>National Fertilisers</t>
  </si>
  <si>
    <t>INE870D14262</t>
  </si>
  <si>
    <t>Shriram Equipment Finance</t>
  </si>
  <si>
    <t>INE468M14365</t>
  </si>
  <si>
    <t>Magma Fincorp</t>
  </si>
  <si>
    <t>INE511C14HG9</t>
  </si>
  <si>
    <t>KEC International</t>
  </si>
  <si>
    <t>INE389H14421</t>
  </si>
  <si>
    <t>Godrej Properties</t>
  </si>
  <si>
    <t>INE484J14020</t>
  </si>
  <si>
    <t>Fedbank Financial Services</t>
  </si>
  <si>
    <t>INE007N14161</t>
  </si>
  <si>
    <t>Bajaj Electricals</t>
  </si>
  <si>
    <t>INE193E14168</t>
  </si>
  <si>
    <t>INE484J14038</t>
  </si>
  <si>
    <t>Reliance Capital</t>
  </si>
  <si>
    <t>INE013A14LO6</t>
  </si>
  <si>
    <t>Afcons Infrastructure</t>
  </si>
  <si>
    <t>INE101I14493</t>
  </si>
  <si>
    <t>Nirma</t>
  </si>
  <si>
    <t>INE091A14238</t>
  </si>
  <si>
    <t>IndoStar Capital Finance</t>
  </si>
  <si>
    <t>INE896L14153</t>
  </si>
  <si>
    <t>Tata Motors</t>
  </si>
  <si>
    <t>INE155A14BZ2</t>
  </si>
  <si>
    <t>BONDS &amp; NCDs</t>
  </si>
  <si>
    <t>Listed / awaiting listing on the stock exchanges</t>
  </si>
  <si>
    <t>Bajaj Finance</t>
  </si>
  <si>
    <t>INE296A08383</t>
  </si>
  <si>
    <t>Fixed Deposit</t>
  </si>
  <si>
    <t>Bank of Nova Scotia</t>
  </si>
  <si>
    <t>IDIA00096654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</si>
  <si>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</si>
  <si>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</si>
  <si>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</si>
  <si>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</si>
  <si>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</si>
  <si>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Ultra Short Term Bond Fund</t>
  </si>
  <si>
    <t>Housing Development Finance Corporation</t>
  </si>
  <si>
    <t>INE040A16842</t>
  </si>
  <si>
    <t>INE705A16FS5</t>
  </si>
  <si>
    <t>Syndicate Bank</t>
  </si>
  <si>
    <t>INE667A16BG1</t>
  </si>
  <si>
    <t>Andhra Bank</t>
  </si>
  <si>
    <t>INE434A16CI0</t>
  </si>
  <si>
    <t>Bank of Maharashtra</t>
  </si>
  <si>
    <t>CARE AAA</t>
  </si>
  <si>
    <t>INE457A16BG7</t>
  </si>
  <si>
    <t>Bank of Baroda</t>
  </si>
  <si>
    <t>CARE AA</t>
  </si>
  <si>
    <t>INE028A16490</t>
  </si>
  <si>
    <t>State Bank of Hyderabad</t>
  </si>
  <si>
    <t>CRISIL AAA</t>
  </si>
  <si>
    <t>INE649A16DM3</t>
  </si>
  <si>
    <t>CRISIL A+</t>
  </si>
  <si>
    <t>INE141A16JT3</t>
  </si>
  <si>
    <t>IDBI Bank</t>
  </si>
  <si>
    <t>SOV</t>
  </si>
  <si>
    <t>INE008A16LG7</t>
  </si>
  <si>
    <t>State Bank of Mysore</t>
  </si>
  <si>
    <t>ICRA AA-</t>
  </si>
  <si>
    <t>INE651A16DU2</t>
  </si>
  <si>
    <t>The Ratnakar Bank</t>
  </si>
  <si>
    <t>ICRA AA+</t>
  </si>
  <si>
    <t>INE976G16372</t>
  </si>
  <si>
    <t>CARE AA+</t>
  </si>
  <si>
    <t>Piramal Enterprises</t>
  </si>
  <si>
    <t>INE140A14548</t>
  </si>
  <si>
    <t>Kotak Commodity Service</t>
  </si>
  <si>
    <t>INE410J14124</t>
  </si>
  <si>
    <t>INE155A14CD7</t>
  </si>
  <si>
    <t>Power Finance Corporation</t>
  </si>
  <si>
    <t>INE134E14501</t>
  </si>
  <si>
    <t>Sundaram BNP Paribas Home Finance</t>
  </si>
  <si>
    <t>INE667F14861</t>
  </si>
  <si>
    <t>Fullerton India Credit Company</t>
  </si>
  <si>
    <t>INE535H14DL6</t>
  </si>
  <si>
    <t>IL&amp;FS Financial Services</t>
  </si>
  <si>
    <t>INE121H14AP2</t>
  </si>
  <si>
    <t>Treasury Bill</t>
  </si>
  <si>
    <t>TBILL</t>
  </si>
  <si>
    <t>IDIA00085822</t>
  </si>
  <si>
    <t>INE013A07KX3</t>
  </si>
  <si>
    <t>Shriram City Union Finance</t>
  </si>
  <si>
    <t>INE722A07398</t>
  </si>
  <si>
    <t>Manappuram Finance</t>
  </si>
  <si>
    <t>INE522D07420</t>
  </si>
  <si>
    <t>LIC Housing Finance</t>
  </si>
  <si>
    <t>INE115A07AS7</t>
  </si>
  <si>
    <t>India Infoline Finance</t>
  </si>
  <si>
    <t>INE866I07206</t>
  </si>
  <si>
    <t>INE535H07183</t>
  </si>
  <si>
    <t>NABARD</t>
  </si>
  <si>
    <t>INE261F09GT9</t>
  </si>
  <si>
    <t>INE261F09GN2</t>
  </si>
  <si>
    <t>Shriram Transport Finance</t>
  </si>
  <si>
    <t>INE721A07986</t>
  </si>
  <si>
    <t>DBS Bank</t>
  </si>
  <si>
    <t>IDIA00096525</t>
  </si>
  <si>
    <t>Pramerica Equity Fund</t>
  </si>
  <si>
    <t>EQUITY &amp; EQUITY RELATED</t>
  </si>
  <si>
    <t>ITC</t>
  </si>
  <si>
    <t>Consumer Non Durables</t>
  </si>
  <si>
    <t>INE154A01025</t>
  </si>
  <si>
    <t>Reliance Industries</t>
  </si>
  <si>
    <t>Petroleum Products</t>
  </si>
  <si>
    <t>INE002A01018</t>
  </si>
  <si>
    <t>ICICI Bank</t>
  </si>
  <si>
    <t>Banks</t>
  </si>
  <si>
    <t>INE090A01013</t>
  </si>
  <si>
    <t>Finance</t>
  </si>
  <si>
    <t>INE001A01036</t>
  </si>
  <si>
    <t>HDFC Bank</t>
  </si>
  <si>
    <t>Software</t>
  </si>
  <si>
    <t>INE040A01026</t>
  </si>
  <si>
    <t>Infosys</t>
  </si>
  <si>
    <t>INE009A01021</t>
  </si>
  <si>
    <t>Larsen &amp; Toubro</t>
  </si>
  <si>
    <t>Construction Project</t>
  </si>
  <si>
    <t>Auto</t>
  </si>
  <si>
    <t>INE018A01030</t>
  </si>
  <si>
    <t>State Bank of India</t>
  </si>
  <si>
    <t>INE062A01012</t>
  </si>
  <si>
    <t>Tata Consultancy Services</t>
  </si>
  <si>
    <t>Pharmaceuticals</t>
  </si>
  <si>
    <t>INE467B01029</t>
  </si>
  <si>
    <t>Mahindra &amp; Mahindra</t>
  </si>
  <si>
    <t>INE101A01026</t>
  </si>
  <si>
    <t>Cipla</t>
  </si>
  <si>
    <t>Construction</t>
  </si>
  <si>
    <t>INE059A01026</t>
  </si>
  <si>
    <t>Oil</t>
  </si>
  <si>
    <t>INE155A01022</t>
  </si>
  <si>
    <t>Oil &amp; Natural Gas Corpn</t>
  </si>
  <si>
    <t>Telecom - Services</t>
  </si>
  <si>
    <t>INE213A01029</t>
  </si>
  <si>
    <t>Bharti Airtel</t>
  </si>
  <si>
    <t>Power</t>
  </si>
  <si>
    <t>INE397D01024</t>
  </si>
  <si>
    <t>Dr. Reddy's Laboratories</t>
  </si>
  <si>
    <t>Ferrous Metals</t>
  </si>
  <si>
    <t>INE089A01023</t>
  </si>
  <si>
    <t>Services</t>
  </si>
  <si>
    <t>INE238A01026</t>
  </si>
  <si>
    <t>Hindustan Unilever</t>
  </si>
  <si>
    <t>Minerals/Mining</t>
  </si>
  <si>
    <t>INE030A01027</t>
  </si>
  <si>
    <t>Yes Bank</t>
  </si>
  <si>
    <t>Non - Ferrous Metals</t>
  </si>
  <si>
    <t>INE528G01019</t>
  </si>
  <si>
    <t>Sun Pharmaceuticals Industries</t>
  </si>
  <si>
    <t>Media &amp; Entertainment</t>
  </si>
  <si>
    <t>INE044A01036</t>
  </si>
  <si>
    <t>Aditya Birla Nuvo</t>
  </si>
  <si>
    <t>Cement</t>
  </si>
  <si>
    <t>INE069A01017</t>
  </si>
  <si>
    <t>Hindustan Petroleum Corporation</t>
  </si>
  <si>
    <t>INE094A01015</t>
  </si>
  <si>
    <t>Hero MotoCorp</t>
  </si>
  <si>
    <t>INE158A01026</t>
  </si>
  <si>
    <t>Infrastructure Development Finance Company</t>
  </si>
  <si>
    <t>INE043D01016</t>
  </si>
  <si>
    <t>Sobha Developers</t>
  </si>
  <si>
    <t>INE671H01015</t>
  </si>
  <si>
    <t>Wipro</t>
  </si>
  <si>
    <t>INE075A01022</t>
  </si>
  <si>
    <t>Bajaj Auto</t>
  </si>
  <si>
    <t>INE917I01010</t>
  </si>
  <si>
    <t>Reliance Infrastructure</t>
  </si>
  <si>
    <t>INE036A01016</t>
  </si>
  <si>
    <t>INE095A01012</t>
  </si>
  <si>
    <t>Union Bank of India</t>
  </si>
  <si>
    <t>INE692A01016</t>
  </si>
  <si>
    <t>HCL Technologies</t>
  </si>
  <si>
    <t>INE860A01027</t>
  </si>
  <si>
    <t>Tata Global Beverages</t>
  </si>
  <si>
    <t>INE192A01025</t>
  </si>
  <si>
    <t>INE160A01014</t>
  </si>
  <si>
    <t>Financial Technologies (India)</t>
  </si>
  <si>
    <t>INE111B01023</t>
  </si>
  <si>
    <t>Tata Steel</t>
  </si>
  <si>
    <t>INE081A01012</t>
  </si>
  <si>
    <t>Asian Paints</t>
  </si>
  <si>
    <t>INE021A01018</t>
  </si>
  <si>
    <t>DLF</t>
  </si>
  <si>
    <t>INE271C01023</t>
  </si>
  <si>
    <t>Coal India</t>
  </si>
  <si>
    <t>INE522F01014</t>
  </si>
  <si>
    <t>Glenmark Pharmaceuticals</t>
  </si>
  <si>
    <t>INE935A01035</t>
  </si>
  <si>
    <t>NTPC</t>
  </si>
  <si>
    <t>INE733E01010</t>
  </si>
  <si>
    <t>Jindal Steel &amp; Power</t>
  </si>
  <si>
    <t>INE749A01030</t>
  </si>
  <si>
    <t>Hindalco Industries</t>
  </si>
  <si>
    <t>INE038A01020</t>
  </si>
  <si>
    <t>TV18 Broadcast</t>
  </si>
  <si>
    <t>INE886H01027</t>
  </si>
  <si>
    <t>Maruti Suzuki India</t>
  </si>
  <si>
    <t>INE585B01010</t>
  </si>
  <si>
    <t>Grasim Industries</t>
  </si>
  <si>
    <t>INE047A01013</t>
  </si>
  <si>
    <t>Tech Mahindra</t>
  </si>
  <si>
    <t>INE669C01028</t>
  </si>
  <si>
    <t>INE089A08051</t>
  </si>
  <si>
    <t>Pramerica Dynamic Fund</t>
  </si>
  <si>
    <t>Power Grid Corporation of India</t>
  </si>
  <si>
    <t>INE752E01010</t>
  </si>
  <si>
    <t>Exim Bank</t>
  </si>
  <si>
    <t>INE514E08AS1</t>
  </si>
  <si>
    <t>INE081A08181</t>
  </si>
  <si>
    <t>Pramerica Short Term Income Fund</t>
  </si>
  <si>
    <t>INE008A16PD5</t>
  </si>
  <si>
    <t>Kotak Mahindra Bank</t>
  </si>
  <si>
    <t>INE237A16QD8</t>
  </si>
  <si>
    <t>CENTRAL GOVERNMENT SECURITIES</t>
  </si>
  <si>
    <t>07.83% CGL 2018</t>
  </si>
  <si>
    <t>IN0020110014</t>
  </si>
  <si>
    <t>INE261F09HM2</t>
  </si>
  <si>
    <t>INE134E08EW2</t>
  </si>
  <si>
    <t>INE115A07CJ2</t>
  </si>
  <si>
    <t>INE166A09030</t>
  </si>
  <si>
    <t>INE001A07KP4</t>
  </si>
  <si>
    <t>Rural Electrification Corporation</t>
  </si>
  <si>
    <t>Pramerica Dynamic Monthly Income Fund</t>
  </si>
  <si>
    <t>INE008A16NE8</t>
  </si>
  <si>
    <t>INE141A16IF4</t>
  </si>
  <si>
    <t>INE514E08AX1</t>
  </si>
  <si>
    <t>INE038A07266</t>
  </si>
  <si>
    <t>INE020B08807</t>
  </si>
  <si>
    <t>INE261F09GY9</t>
  </si>
  <si>
    <t>INE001A07JG5</t>
  </si>
  <si>
    <t>Pramerica Treasury Advantage Fund</t>
  </si>
  <si>
    <t>Tamilnad Mercantile Bank</t>
  </si>
  <si>
    <t>INE668A16543</t>
  </si>
  <si>
    <t>ICRA AA</t>
  </si>
  <si>
    <t>INE001A14IE8</t>
  </si>
  <si>
    <t>National Housing Bank</t>
  </si>
  <si>
    <t>INE557F08DY9</t>
  </si>
  <si>
    <t>Aditya Birla Finance</t>
  </si>
  <si>
    <t>INE860H07250</t>
  </si>
  <si>
    <t>Unlisted</t>
  </si>
  <si>
    <t>L&amp;T Seawoods</t>
  </si>
  <si>
    <t>INE968N08059</t>
  </si>
  <si>
    <t>Pramerica Credit Opportunities Fund</t>
  </si>
  <si>
    <t>INE434A16DF4</t>
  </si>
  <si>
    <t>ICRA A</t>
  </si>
  <si>
    <t>CRISIL A-</t>
  </si>
  <si>
    <t>Edelweiss Financial Services</t>
  </si>
  <si>
    <t>INE532F14JH2</t>
  </si>
  <si>
    <t>ICRA A1+(so)</t>
  </si>
  <si>
    <t>INE308L14209</t>
  </si>
  <si>
    <t>ICRA LAA-</t>
  </si>
  <si>
    <t>08.15% CGL 2022</t>
  </si>
  <si>
    <t>IN0020120013</t>
  </si>
  <si>
    <t>08.33% CGL 2026</t>
  </si>
  <si>
    <t>IN0020120039</t>
  </si>
  <si>
    <t>08.20% CGL 2025</t>
  </si>
  <si>
    <t>IN0020120047</t>
  </si>
  <si>
    <t>CRISIL AA-</t>
  </si>
  <si>
    <t>CRISIL AA</t>
  </si>
  <si>
    <t>CARE AA-</t>
  </si>
  <si>
    <t>RKN Retail</t>
  </si>
  <si>
    <t>INE270O08017</t>
  </si>
  <si>
    <t>IL&amp;FS Transportation Networks</t>
  </si>
  <si>
    <t>INE975G08033</t>
  </si>
  <si>
    <t>Religare Finvest</t>
  </si>
  <si>
    <t>INE958G07643</t>
  </si>
  <si>
    <t>INE522D07396</t>
  </si>
  <si>
    <t>Oriental Hotels</t>
  </si>
  <si>
    <t>INE750A07019</t>
  </si>
  <si>
    <t>INE667F07AA4</t>
  </si>
  <si>
    <t>INE722A07414</t>
  </si>
  <si>
    <t>INE866I08139</t>
  </si>
  <si>
    <t>INE866I07230</t>
  </si>
  <si>
    <t>Reliance Utility and Power</t>
  </si>
  <si>
    <t>INE936D07067</t>
  </si>
  <si>
    <t>INE721A08BX8</t>
  </si>
  <si>
    <t>Muthoot Finance</t>
  </si>
  <si>
    <t>INE414G07068</t>
  </si>
  <si>
    <t>INE722A07224</t>
  </si>
  <si>
    <t>INE414G07084</t>
  </si>
  <si>
    <t>INE522D07321</t>
  </si>
  <si>
    <t>Reliance Home Finance</t>
  </si>
  <si>
    <t>INE217K07109</t>
  </si>
  <si>
    <t>Pramerica Dynamic Bond Fund</t>
  </si>
  <si>
    <t>INE752E07JI1</t>
  </si>
  <si>
    <t>Pramerica Short Term Floating Rate Fund</t>
  </si>
  <si>
    <t>INE261F14467</t>
  </si>
  <si>
    <t>Pramerica Fixed Duration Fund - Series 5</t>
  </si>
  <si>
    <t>INE976G16315</t>
  </si>
  <si>
    <t>INE649A16DH3</t>
  </si>
  <si>
    <t>UCO Bank</t>
  </si>
  <si>
    <t>INE691A16GZ0</t>
  </si>
  <si>
    <t>INE705A16FW7</t>
  </si>
  <si>
    <t>INE668A16576</t>
  </si>
  <si>
    <t>ICRA AAA</t>
  </si>
  <si>
    <t>Reliance Gas Transportation Infrastructure</t>
  </si>
  <si>
    <t>INE657I07019</t>
  </si>
  <si>
    <t>INE217K07075</t>
  </si>
  <si>
    <t>IDFC</t>
  </si>
  <si>
    <t>INE043D08AN4</t>
  </si>
  <si>
    <t>Pramerica Fixed Duration Fund -Series 13</t>
  </si>
  <si>
    <t>INE562A16DI6</t>
  </si>
  <si>
    <t>INE166A16ID6</t>
  </si>
  <si>
    <t>INE976G16380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</si>
  <si>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</si>
  <si>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</si>
  <si>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</si>
  <si>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Karvy Financial Services</t>
  </si>
  <si>
    <t>Notes:</t>
  </si>
  <si>
    <t xml:space="preserve">1.   Total Non Performing Assets provided for </t>
  </si>
  <si>
    <t>Nil</t>
  </si>
  <si>
    <t>2.   NAV at the beginning of the month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</si>
  <si>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</si>
  <si>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</si>
  <si>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</si>
  <si>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>3.   NAV at the end of the month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</si>
  <si>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</si>
  <si>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</si>
  <si>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</si>
  <si>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</si>
  <si>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</si>
  <si>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</si>
  <si>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</si>
  <si>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</si>
  <si>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</si>
  <si>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</si>
  <si>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Direct Plan</t>
  </si>
  <si>
    <t xml:space="preserve">             Weekly Dividend Option  - Direct Plan</t>
  </si>
  <si>
    <t xml:space="preserve">             Monthly Dividend Option - Direct Plan</t>
  </si>
  <si>
    <t>1.   Total Non Performing Assets provided for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</si>
  <si>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</si>
  <si>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</si>
  <si>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</si>
  <si>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</si>
  <si>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</si>
  <si>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</si>
  <si>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</si>
  <si>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</si>
  <si>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</si>
  <si>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</si>
  <si>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</si>
  <si>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</si>
  <si>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</si>
  <si>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</si>
  <si>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</si>
  <si>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</si>
  <si>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</si>
  <si>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</si>
  <si>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</si>
  <si>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</si>
  <si>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</si>
  <si>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</si>
  <si>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</si>
  <si>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</si>
  <si>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</si>
  <si>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</si>
  <si>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</si>
  <si>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</si>
  <si>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</si>
  <si>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</si>
  <si>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Fortnightly Dividend Option - Direct Plan</t>
  </si>
  <si>
    <t>8.   Total Dividend (net) declared during the month - (Dividend Option - Weekly, Fortnightly, Monthly and Quarterly)</t>
  </si>
  <si>
    <t xml:space="preserve">            Growth Option - Direct Plan</t>
  </si>
  <si>
    <t xml:space="preserve">            Dividend Option - Direct Plan</t>
  </si>
  <si>
    <t>8.   Total Dividend (net) declared during the one month - (Monthly Dividend Option)</t>
  </si>
  <si>
    <t>Daily Dividend Option</t>
  </si>
  <si>
    <t>Weekly Dividend Option</t>
  </si>
  <si>
    <t>Fortnightly Dividend Option</t>
  </si>
  <si>
    <t>Monthly Dividend Option</t>
  </si>
  <si>
    <t>Daily Dividend Option - Direct Plan</t>
  </si>
  <si>
    <t>8.   Total Dividend (net) declared during the month - (Dividend Option)</t>
  </si>
  <si>
    <t>Dividend Option</t>
  </si>
  <si>
    <t>8.   Total Dividend (net) declared during the month - (Dividend Option -Quarterly and Monthly)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</si>
  <si>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</si>
  <si>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</si>
  <si>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</si>
  <si>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</si>
  <si>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Bonus Plan - Direct Plan</t>
  </si>
  <si>
    <t xml:space="preserve">            Monthly Dividend Option - Direct Plan</t>
  </si>
  <si>
    <t xml:space="preserve">             Growth Option</t>
  </si>
  <si>
    <t>NA</t>
  </si>
  <si>
    <t xml:space="preserve">             Dividend Option</t>
  </si>
  <si>
    <t xml:space="preserve">             Direct Growth Option</t>
  </si>
  <si>
    <t>4.   Exposure to derivative instrument at the end of the half-year period</t>
  </si>
  <si>
    <t>6.   Investment in short term deposit at the end of the half-year period (In Lacs)</t>
  </si>
  <si>
    <t>$ Launched/allotment date during the current period and hence no NAV for the beginning of the period.</t>
  </si>
  <si>
    <t>2.   NAV at the beginning of the period (`) $</t>
  </si>
  <si>
    <t>3.   NAV at the end of the period (`) ##</t>
  </si>
  <si>
    <t>## Based on the computed NAV as on 30th April 2013.</t>
  </si>
  <si>
    <t xml:space="preserve">             Bonus Option - Direct Plan</t>
  </si>
  <si>
    <t xml:space="preserve">            Bonus Option - Direct Plan</t>
  </si>
  <si>
    <t xml:space="preserve">             Weekley Dividend Option - Direct Plan</t>
  </si>
  <si>
    <t>53 days</t>
  </si>
  <si>
    <t>111 days</t>
  </si>
  <si>
    <t>2 Years</t>
  </si>
  <si>
    <t>4.53 Years</t>
  </si>
  <si>
    <t>158 days</t>
  </si>
  <si>
    <t>2.99 Years</t>
  </si>
  <si>
    <t>7.91 Years</t>
  </si>
  <si>
    <t>44 days</t>
  </si>
  <si>
    <t>5.   Investment in foreign securities /ADRs/GDRs at the end of the month</t>
  </si>
  <si>
    <t>10.16 Months</t>
  </si>
  <si>
    <t>9.45 Months</t>
  </si>
  <si>
    <t>Positions through Futures as on 30 April 2013</t>
  </si>
  <si>
    <t>For the month ended on 30 April 2013 - Hedging and Non-Hedging transactions through futures which have been squared off/expired</t>
  </si>
  <si>
    <t>Positions through Put Options as on 30 April 2013</t>
  </si>
  <si>
    <t>For the month ended on 30 April 2013 - Hedging and Non-Hedging transactions through options which have been squared off/expired</t>
  </si>
  <si>
    <t>Put</t>
  </si>
  <si>
    <t>Call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</si>
  <si>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</si>
  <si>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</si>
  <si>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</si>
  <si>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</si>
  <si>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</si>
  <si>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</si>
  <si>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</si>
  <si>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</si>
  <si>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</si>
  <si>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</si>
  <si>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</si>
  <si>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Growth Option  - Regular Plan</t>
  </si>
  <si>
    <t xml:space="preserve">             Dividend Option - Regular Plan</t>
  </si>
  <si>
    <t>Dividend Option - Regular Plan</t>
  </si>
  <si>
    <t xml:space="preserve">             Quarterly Dividend Option - Regular Plan</t>
  </si>
  <si>
    <t xml:space="preserve">             Bonus Option - Regular Plan</t>
  </si>
  <si>
    <t xml:space="preserve">            Growth Option - Regular Plan</t>
  </si>
  <si>
    <t xml:space="preserve">            Dividend Option - Regular Plan</t>
  </si>
  <si>
    <t xml:space="preserve">            Bonus Option - Regular Plan</t>
  </si>
  <si>
    <t>Monthly Dividend Option - Regular Plan</t>
  </si>
  <si>
    <t xml:space="preserve">             Weekly Dividend Option - Regular Plan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</si>
</sst>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#,##0.000000"/>
    <numFmt numFmtId="170" formatCode="0.000%"/>
    <numFmt numFmtId="171" formatCode="_(* #,##0.0000_);_(* \(#,##0.0000\);_(* &quot;-&quot;??_);_(@_)"/>
    <numFmt numFmtId="172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.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39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54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0" fontId="10" fillId="0" borderId="10" xfId="6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165" fontId="5" fillId="33" borderId="10" xfId="43" applyNumberFormat="1" applyFont="1" applyFill="1" applyBorder="1" applyAlignment="1">
      <alignment horizontal="center" vertical="top" wrapText="1"/>
    </xf>
    <xf numFmtId="39" fontId="5" fillId="33" borderId="10" xfId="43" applyNumberFormat="1" applyFont="1" applyFill="1" applyBorder="1" applyAlignment="1">
      <alignment horizontal="center" vertical="top" wrapText="1"/>
    </xf>
    <xf numFmtId="10" fontId="5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2" fillId="0" borderId="0" xfId="0" applyFont="1" applyBorder="1" applyAlignment="1">
      <alignment horizontal="left" vertical="top"/>
    </xf>
    <xf numFmtId="0" fontId="12" fillId="34" borderId="0" xfId="0" applyFont="1" applyFill="1" applyAlignment="1">
      <alignment/>
    </xf>
    <xf numFmtId="39" fontId="12" fillId="34" borderId="0" xfId="0" applyNumberFormat="1" applyFont="1" applyFill="1" applyAlignment="1">
      <alignment/>
    </xf>
    <xf numFmtId="10" fontId="12" fillId="34" borderId="0" xfId="0" applyNumberFormat="1" applyFont="1" applyFill="1" applyAlignment="1">
      <alignment/>
    </xf>
    <xf numFmtId="166" fontId="12" fillId="34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39" fontId="1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166" fontId="13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66" fontId="5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5" fillId="0" borderId="0" xfId="43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43" fontId="11" fillId="0" borderId="0" xfId="43" applyFont="1" applyFill="1" applyBorder="1" applyAlignment="1">
      <alignment horizontal="center" vertical="top" wrapText="1"/>
    </xf>
    <xf numFmtId="167" fontId="0" fillId="0" borderId="0" xfId="43" applyNumberFormat="1" applyFont="1" applyAlignment="1">
      <alignment/>
    </xf>
    <xf numFmtId="10" fontId="0" fillId="0" borderId="0" xfId="62" applyNumberFormat="1" applyFont="1" applyAlignment="1">
      <alignment/>
    </xf>
    <xf numFmtId="10" fontId="12" fillId="0" borderId="0" xfId="62" applyNumberFormat="1" applyFont="1" applyBorder="1" applyAlignment="1">
      <alignment horizontal="left" vertical="top"/>
    </xf>
    <xf numFmtId="167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62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2" applyNumberFormat="1" applyFont="1" applyAlignment="1">
      <alignment/>
    </xf>
    <xf numFmtId="0" fontId="12" fillId="37" borderId="0" xfId="0" applyFont="1" applyFill="1" applyAlignment="1">
      <alignment/>
    </xf>
    <xf numFmtId="167" fontId="12" fillId="34" borderId="0" xfId="43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39" fontId="14" fillId="0" borderId="0" xfId="59" applyFont="1" applyBorder="1">
      <alignment/>
      <protection/>
    </xf>
    <xf numFmtId="168" fontId="14" fillId="0" borderId="0" xfId="0" applyNumberFormat="1" applyFont="1" applyFill="1" applyBorder="1" applyAlignment="1">
      <alignment/>
    </xf>
    <xf numFmtId="168" fontId="14" fillId="38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69" fontId="14" fillId="0" borderId="0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 horizontal="right"/>
    </xf>
    <xf numFmtId="0" fontId="14" fillId="38" borderId="0" xfId="0" applyFont="1" applyFill="1" applyBorder="1" applyAlignment="1">
      <alignment/>
    </xf>
    <xf numFmtId="4" fontId="14" fillId="38" borderId="0" xfId="0" applyNumberFormat="1" applyFont="1" applyFill="1" applyBorder="1" applyAlignment="1">
      <alignment/>
    </xf>
    <xf numFmtId="4" fontId="18" fillId="38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168" fontId="15" fillId="38" borderId="0" xfId="0" applyNumberFormat="1" applyFont="1" applyFill="1" applyBorder="1" applyAlignment="1">
      <alignment horizontal="right"/>
    </xf>
    <xf numFmtId="43" fontId="15" fillId="0" borderId="0" xfId="43" applyFont="1" applyBorder="1" applyAlignment="1">
      <alignment/>
    </xf>
    <xf numFmtId="170" fontId="15" fillId="0" borderId="0" xfId="62" applyNumberFormat="1" applyFont="1" applyBorder="1" applyAlignment="1">
      <alignment/>
    </xf>
    <xf numFmtId="10" fontId="15" fillId="0" borderId="0" xfId="0" applyNumberFormat="1" applyFont="1" applyFill="1" applyBorder="1" applyAlignment="1">
      <alignment/>
    </xf>
    <xf numFmtId="10" fontId="15" fillId="0" borderId="0" xfId="62" applyNumberFormat="1" applyFont="1" applyAlignment="1">
      <alignment/>
    </xf>
    <xf numFmtId="39" fontId="15" fillId="0" borderId="0" xfId="59" applyFont="1" applyBorder="1">
      <alignment/>
      <protection/>
    </xf>
    <xf numFmtId="2" fontId="15" fillId="0" borderId="0" xfId="0" applyNumberFormat="1" applyFont="1" applyFill="1" applyBorder="1" applyAlignment="1">
      <alignment/>
    </xf>
    <xf numFmtId="43" fontId="15" fillId="0" borderId="0" xfId="43" applyFont="1" applyFill="1" applyBorder="1" applyAlignment="1">
      <alignment/>
    </xf>
    <xf numFmtId="170" fontId="15" fillId="0" borderId="0" xfId="62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/>
    </xf>
    <xf numFmtId="39" fontId="15" fillId="0" borderId="0" xfId="59" applyFont="1" applyFill="1" applyBorder="1">
      <alignment/>
      <protection/>
    </xf>
    <xf numFmtId="39" fontId="15" fillId="0" borderId="0" xfId="59" applyFont="1" applyFill="1" applyBorder="1" applyAlignment="1">
      <alignment horizontal="right"/>
      <protection/>
    </xf>
    <xf numFmtId="0" fontId="15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5" fillId="0" borderId="0" xfId="62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right"/>
    </xf>
    <xf numFmtId="10" fontId="15" fillId="0" borderId="0" xfId="62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68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5" fillId="39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39" fontId="15" fillId="0" borderId="0" xfId="59" applyFont="1" applyBorder="1" applyAlignment="1">
      <alignment horizontal="left"/>
      <protection/>
    </xf>
    <xf numFmtId="0" fontId="15" fillId="38" borderId="0" xfId="0" applyFont="1" applyFill="1" applyBorder="1" applyAlignment="1">
      <alignment/>
    </xf>
    <xf numFmtId="4" fontId="20" fillId="38" borderId="0" xfId="0" applyNumberFormat="1" applyFont="1" applyFill="1" applyBorder="1" applyAlignment="1">
      <alignment/>
    </xf>
    <xf numFmtId="4" fontId="15" fillId="38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169" fontId="15" fillId="0" borderId="0" xfId="0" applyNumberFormat="1" applyFont="1" applyFill="1" applyBorder="1" applyAlignment="1">
      <alignment/>
    </xf>
    <xf numFmtId="43" fontId="21" fillId="0" borderId="0" xfId="43" applyFont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39" fontId="14" fillId="0" borderId="0" xfId="59" applyFont="1" applyBorder="1" applyAlignment="1">
      <alignment horizontal="left"/>
      <protection/>
    </xf>
    <xf numFmtId="43" fontId="57" fillId="0" borderId="0" xfId="43" applyFont="1" applyAlignment="1">
      <alignment/>
    </xf>
    <xf numFmtId="168" fontId="0" fillId="0" borderId="0" xfId="0" applyNumberFormat="1" applyAlignment="1">
      <alignment/>
    </xf>
    <xf numFmtId="171" fontId="57" fillId="0" borderId="0" xfId="43" applyNumberFormat="1" applyFont="1" applyAlignment="1">
      <alignment/>
    </xf>
    <xf numFmtId="171" fontId="14" fillId="0" borderId="0" xfId="0" applyNumberFormat="1" applyFont="1" applyBorder="1" applyAlignment="1">
      <alignment/>
    </xf>
    <xf numFmtId="0" fontId="2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171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9" fontId="15" fillId="0" borderId="0" xfId="62" applyNumberFormat="1" applyFont="1" applyFill="1" applyBorder="1" applyAlignment="1">
      <alignment/>
    </xf>
    <xf numFmtId="9" fontId="15" fillId="39" borderId="0" xfId="62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167" fontId="15" fillId="0" borderId="10" xfId="43" applyNumberFormat="1" applyFont="1" applyFill="1" applyBorder="1" applyAlignment="1">
      <alignment horizontal="center"/>
    </xf>
    <xf numFmtId="43" fontId="15" fillId="0" borderId="10" xfId="43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0" xfId="4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3"/>
  <sheetViews>
    <sheetView tabSelected="1" zoomScalePageLayoutView="0" workbookViewId="0" topLeftCell="A37">
      <selection activeCell="C65" sqref="C65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46.8515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421875" style="30" customWidth="1"/>
  </cols>
  <sheetData>
    <row r="1" spans="1:8" ht="18.75">
      <c r="A1" s="3"/>
      <c r="B1" s="3"/>
      <c r="C1" s="138" t="s">
        <v>0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8">
        <v>500000000</v>
      </c>
      <c r="F9" s="15">
        <v>4941.985</v>
      </c>
      <c r="G9" s="52">
        <v>0.0629</v>
      </c>
      <c r="H9" s="17">
        <v>41449</v>
      </c>
    </row>
    <row r="10" spans="1:11" ht="12.75" customHeight="1">
      <c r="A10">
        <v>2</v>
      </c>
      <c r="B10" t="s">
        <v>17</v>
      </c>
      <c r="C10" t="s">
        <v>15</v>
      </c>
      <c r="D10" t="s">
        <v>16</v>
      </c>
      <c r="E10" s="38">
        <v>500000000</v>
      </c>
      <c r="F10" s="15">
        <v>4901.87</v>
      </c>
      <c r="G10" s="52">
        <v>0.0623</v>
      </c>
      <c r="H10" s="17">
        <v>41484</v>
      </c>
      <c r="J10" s="18"/>
      <c r="K10" s="40"/>
    </row>
    <row r="11" spans="1:10" ht="12.75" customHeight="1">
      <c r="A11">
        <v>3</v>
      </c>
      <c r="B11" t="s">
        <v>19</v>
      </c>
      <c r="C11" t="s">
        <v>18</v>
      </c>
      <c r="D11" t="s">
        <v>13</v>
      </c>
      <c r="E11" s="38">
        <v>450000000</v>
      </c>
      <c r="F11" s="15">
        <v>4443.5025</v>
      </c>
      <c r="G11" s="52">
        <v>0.0565</v>
      </c>
      <c r="H11" s="17">
        <v>41453</v>
      </c>
      <c r="J11" s="16"/>
    </row>
    <row r="12" spans="1:10" ht="12.75" customHeight="1">
      <c r="A12">
        <v>4</v>
      </c>
      <c r="B12" t="s">
        <v>22</v>
      </c>
      <c r="C12" t="s">
        <v>20</v>
      </c>
      <c r="D12" t="s">
        <v>21</v>
      </c>
      <c r="E12" s="38">
        <v>400000000</v>
      </c>
      <c r="F12" s="15">
        <v>3951.496</v>
      </c>
      <c r="G12" s="52">
        <v>0.050300000000000004</v>
      </c>
      <c r="H12" s="17">
        <v>41452</v>
      </c>
      <c r="J12" s="16"/>
    </row>
    <row r="13" spans="1:10" ht="12.75" customHeight="1">
      <c r="A13">
        <v>5</v>
      </c>
      <c r="B13" t="s">
        <v>24</v>
      </c>
      <c r="C13" t="s">
        <v>23</v>
      </c>
      <c r="D13" t="s">
        <v>16</v>
      </c>
      <c r="E13" s="38">
        <v>250000000</v>
      </c>
      <c r="F13" s="15">
        <v>2476.0575</v>
      </c>
      <c r="G13" s="52">
        <v>0.0315</v>
      </c>
      <c r="H13" s="17">
        <v>41439</v>
      </c>
      <c r="J13" s="16"/>
    </row>
    <row r="14" spans="1:10" ht="12.75" customHeight="1">
      <c r="A14">
        <v>6</v>
      </c>
      <c r="B14" t="s">
        <v>27</v>
      </c>
      <c r="C14" t="s">
        <v>25</v>
      </c>
      <c r="D14" t="s">
        <v>21</v>
      </c>
      <c r="E14" s="38">
        <v>250000000</v>
      </c>
      <c r="F14" s="15">
        <v>2473.4175</v>
      </c>
      <c r="G14" s="52">
        <v>0.0315</v>
      </c>
      <c r="H14" s="17">
        <v>41444</v>
      </c>
      <c r="J14" s="16"/>
    </row>
    <row r="15" spans="1:10" ht="12.75" customHeight="1">
      <c r="A15">
        <v>7</v>
      </c>
      <c r="B15" t="s">
        <v>30</v>
      </c>
      <c r="C15" t="s">
        <v>28</v>
      </c>
      <c r="D15" t="s">
        <v>21</v>
      </c>
      <c r="E15" s="38">
        <v>250000000</v>
      </c>
      <c r="F15" s="15">
        <v>2470.6575</v>
      </c>
      <c r="G15" s="52">
        <v>0.031400000000000004</v>
      </c>
      <c r="H15" s="17">
        <v>41450</v>
      </c>
      <c r="J15" s="16"/>
    </row>
    <row r="16" spans="1:10" ht="12.75" customHeight="1">
      <c r="A16">
        <v>8</v>
      </c>
      <c r="B16" t="s">
        <v>32</v>
      </c>
      <c r="C16" t="s">
        <v>31</v>
      </c>
      <c r="D16" t="s">
        <v>21</v>
      </c>
      <c r="E16" s="38">
        <v>250000000</v>
      </c>
      <c r="F16" s="15">
        <v>2470.185</v>
      </c>
      <c r="G16" s="52">
        <v>0.031400000000000004</v>
      </c>
      <c r="H16" s="17">
        <v>41450</v>
      </c>
      <c r="J16" s="16"/>
    </row>
    <row r="17" spans="1:10" ht="12.75" customHeight="1">
      <c r="A17">
        <v>9</v>
      </c>
      <c r="B17" t="s">
        <v>34</v>
      </c>
      <c r="C17" t="s">
        <v>33</v>
      </c>
      <c r="D17" t="s">
        <v>13</v>
      </c>
      <c r="E17" s="38">
        <v>250000000</v>
      </c>
      <c r="F17" s="15">
        <v>2463.9325</v>
      </c>
      <c r="G17" s="52">
        <v>0.0313</v>
      </c>
      <c r="H17" s="17">
        <v>41460</v>
      </c>
      <c r="J17" s="16"/>
    </row>
    <row r="18" spans="1:8" ht="12.75" customHeight="1">
      <c r="A18">
        <v>10</v>
      </c>
      <c r="B18" t="s">
        <v>35</v>
      </c>
      <c r="C18" t="s">
        <v>33</v>
      </c>
      <c r="D18" t="s">
        <v>13</v>
      </c>
      <c r="E18" s="38">
        <v>250000000</v>
      </c>
      <c r="F18" s="15">
        <v>2450.525</v>
      </c>
      <c r="G18" s="52">
        <v>0.031200000000000002</v>
      </c>
      <c r="H18" s="17">
        <v>41484</v>
      </c>
    </row>
    <row r="19" spans="1:8" ht="12.75" customHeight="1">
      <c r="A19">
        <v>11</v>
      </c>
      <c r="B19" t="s">
        <v>37</v>
      </c>
      <c r="C19" t="s">
        <v>36</v>
      </c>
      <c r="D19" t="s">
        <v>21</v>
      </c>
      <c r="E19" s="38">
        <v>200000000</v>
      </c>
      <c r="F19" s="15">
        <v>1979.038</v>
      </c>
      <c r="G19" s="52">
        <v>0.0252</v>
      </c>
      <c r="H19" s="17">
        <v>41444</v>
      </c>
    </row>
    <row r="20" spans="1:8" ht="12.75" customHeight="1">
      <c r="A20">
        <v>12</v>
      </c>
      <c r="B20" t="s">
        <v>39</v>
      </c>
      <c r="C20" t="s">
        <v>38</v>
      </c>
      <c r="D20" t="s">
        <v>13</v>
      </c>
      <c r="E20" s="38">
        <v>200000000</v>
      </c>
      <c r="F20" s="15">
        <v>1975.42</v>
      </c>
      <c r="G20" s="52">
        <v>0.025099999999999997</v>
      </c>
      <c r="H20" s="17">
        <v>41451</v>
      </c>
    </row>
    <row r="21" spans="1:8" ht="12.75" customHeight="1">
      <c r="A21">
        <v>13</v>
      </c>
      <c r="B21" t="s">
        <v>41</v>
      </c>
      <c r="C21" t="s">
        <v>40</v>
      </c>
      <c r="D21" t="s">
        <v>13</v>
      </c>
      <c r="E21" s="38">
        <v>150000000</v>
      </c>
      <c r="F21" s="15">
        <v>1488.2565</v>
      </c>
      <c r="G21" s="52">
        <v>0.0189</v>
      </c>
      <c r="H21" s="17">
        <v>41431</v>
      </c>
    </row>
    <row r="22" spans="1:8" ht="12.75" customHeight="1">
      <c r="A22">
        <v>14</v>
      </c>
      <c r="B22" t="s">
        <v>43</v>
      </c>
      <c r="C22" t="s">
        <v>42</v>
      </c>
      <c r="D22" t="s">
        <v>13</v>
      </c>
      <c r="E22" s="38">
        <v>150000000</v>
      </c>
      <c r="F22" s="15">
        <v>1482.693</v>
      </c>
      <c r="G22" s="52">
        <v>0.0189</v>
      </c>
      <c r="H22" s="17">
        <v>41449</v>
      </c>
    </row>
    <row r="23" spans="1:8" ht="12.75" customHeight="1">
      <c r="A23">
        <v>15</v>
      </c>
      <c r="B23" t="s">
        <v>44</v>
      </c>
      <c r="C23" t="s">
        <v>12</v>
      </c>
      <c r="D23" t="s">
        <v>13</v>
      </c>
      <c r="E23" s="38">
        <v>50000000</v>
      </c>
      <c r="F23" s="15">
        <v>496.463</v>
      </c>
      <c r="G23" s="52">
        <v>0.0063</v>
      </c>
      <c r="H23" s="17">
        <v>41428</v>
      </c>
    </row>
    <row r="24" spans="1:8" ht="12.75" customHeight="1">
      <c r="A24">
        <v>16</v>
      </c>
      <c r="B24" t="s">
        <v>45</v>
      </c>
      <c r="C24" t="s">
        <v>18</v>
      </c>
      <c r="D24" t="s">
        <v>13</v>
      </c>
      <c r="E24" s="38">
        <v>50000000</v>
      </c>
      <c r="F24" s="15">
        <v>496.209</v>
      </c>
      <c r="G24" s="52">
        <v>0.0063</v>
      </c>
      <c r="H24" s="17">
        <v>41429</v>
      </c>
    </row>
    <row r="25" spans="1:8" ht="12.75" customHeight="1">
      <c r="A25">
        <v>17</v>
      </c>
      <c r="B25" t="s">
        <v>47</v>
      </c>
      <c r="C25" t="s">
        <v>46</v>
      </c>
      <c r="D25" t="s">
        <v>13</v>
      </c>
      <c r="E25" s="38">
        <v>50000000</v>
      </c>
      <c r="F25" s="15">
        <v>495.968</v>
      </c>
      <c r="G25" s="52">
        <v>0.0063</v>
      </c>
      <c r="H25" s="17">
        <v>41432</v>
      </c>
    </row>
    <row r="26" spans="1:8" ht="12.75" customHeight="1">
      <c r="A26">
        <v>18</v>
      </c>
      <c r="B26" t="s">
        <v>49</v>
      </c>
      <c r="C26" t="s">
        <v>48</v>
      </c>
      <c r="D26" t="s">
        <v>13</v>
      </c>
      <c r="E26" s="38">
        <v>50000000</v>
      </c>
      <c r="F26" s="15">
        <v>495.589</v>
      </c>
      <c r="G26" s="52">
        <v>0.0063</v>
      </c>
      <c r="H26" s="17">
        <v>41436</v>
      </c>
    </row>
    <row r="27" spans="1:9" ht="12.75" customHeight="1">
      <c r="A27" s="36"/>
      <c r="B27" s="36"/>
      <c r="C27" s="19" t="s">
        <v>50</v>
      </c>
      <c r="D27" s="19"/>
      <c r="E27" s="19"/>
      <c r="F27" s="20">
        <f>SUM(F9:F26)</f>
        <v>41953.26500000001</v>
      </c>
      <c r="G27" s="21">
        <f>SUM(G9:G26)</f>
        <v>0.5336</v>
      </c>
      <c r="H27" s="22"/>
      <c r="I27" s="32"/>
    </row>
    <row r="28" spans="6:8" ht="12.75" customHeight="1">
      <c r="F28" s="15"/>
      <c r="G28" s="16"/>
      <c r="H28" s="17"/>
    </row>
    <row r="29" spans="3:8" ht="12.75" customHeight="1">
      <c r="C29" s="1" t="s">
        <v>51</v>
      </c>
      <c r="F29" s="15"/>
      <c r="G29" s="16"/>
      <c r="H29" s="17"/>
    </row>
    <row r="30" spans="1:8" ht="12.75" customHeight="1">
      <c r="A30">
        <v>19</v>
      </c>
      <c r="B30" t="s">
        <v>53</v>
      </c>
      <c r="C30" t="s">
        <v>52</v>
      </c>
      <c r="D30" t="s">
        <v>21</v>
      </c>
      <c r="E30" s="38">
        <v>250000000</v>
      </c>
      <c r="F30" s="15">
        <v>2491.1225</v>
      </c>
      <c r="G30" s="52">
        <v>0.0317</v>
      </c>
      <c r="H30" s="17">
        <v>41410</v>
      </c>
    </row>
    <row r="31" spans="1:8" ht="12.75" customHeight="1">
      <c r="A31">
        <v>20</v>
      </c>
      <c r="B31" t="s">
        <v>55</v>
      </c>
      <c r="C31" t="s">
        <v>54</v>
      </c>
      <c r="D31" t="s">
        <v>13</v>
      </c>
      <c r="E31" s="38">
        <v>250000000</v>
      </c>
      <c r="F31" s="15">
        <v>2480.4375</v>
      </c>
      <c r="G31" s="52">
        <v>0.0315</v>
      </c>
      <c r="H31" s="17">
        <v>41428</v>
      </c>
    </row>
    <row r="32" spans="1:8" ht="12.75" customHeight="1">
      <c r="A32">
        <v>21</v>
      </c>
      <c r="B32" t="s">
        <v>57</v>
      </c>
      <c r="C32" t="s">
        <v>56</v>
      </c>
      <c r="D32" t="s">
        <v>13</v>
      </c>
      <c r="E32" s="38">
        <v>250000000</v>
      </c>
      <c r="F32" s="15">
        <v>2478.745</v>
      </c>
      <c r="G32" s="52">
        <v>0.0315</v>
      </c>
      <c r="H32" s="17">
        <v>41432</v>
      </c>
    </row>
    <row r="33" spans="1:8" ht="12.75" customHeight="1">
      <c r="A33">
        <v>22</v>
      </c>
      <c r="B33" t="s">
        <v>59</v>
      </c>
      <c r="C33" t="s">
        <v>58</v>
      </c>
      <c r="D33" t="s">
        <v>13</v>
      </c>
      <c r="E33" s="38">
        <v>250000000</v>
      </c>
      <c r="F33" s="15">
        <v>2477.6875</v>
      </c>
      <c r="G33" s="52">
        <v>0.0315</v>
      </c>
      <c r="H33" s="17">
        <v>41435</v>
      </c>
    </row>
    <row r="34" spans="1:8" ht="12.75" customHeight="1">
      <c r="A34">
        <v>23</v>
      </c>
      <c r="B34" t="s">
        <v>61</v>
      </c>
      <c r="C34" t="s">
        <v>60</v>
      </c>
      <c r="D34" t="s">
        <v>21</v>
      </c>
      <c r="E34" s="38">
        <v>250000000</v>
      </c>
      <c r="F34" s="15">
        <v>2473.485</v>
      </c>
      <c r="G34" s="52">
        <v>0.0315</v>
      </c>
      <c r="H34" s="17">
        <v>41442</v>
      </c>
    </row>
    <row r="35" spans="1:8" ht="12.75" customHeight="1">
      <c r="A35">
        <v>24</v>
      </c>
      <c r="B35" t="s">
        <v>63</v>
      </c>
      <c r="C35" t="s">
        <v>62</v>
      </c>
      <c r="D35" t="s">
        <v>16</v>
      </c>
      <c r="E35" s="38">
        <v>250000000</v>
      </c>
      <c r="F35" s="15">
        <v>2471.94</v>
      </c>
      <c r="G35" s="52">
        <v>0.031400000000000004</v>
      </c>
      <c r="H35" s="17">
        <v>41446</v>
      </c>
    </row>
    <row r="36" spans="1:8" ht="12.75" customHeight="1">
      <c r="A36">
        <v>25</v>
      </c>
      <c r="B36" t="s">
        <v>65</v>
      </c>
      <c r="C36" t="s">
        <v>64</v>
      </c>
      <c r="D36" t="s">
        <v>16</v>
      </c>
      <c r="E36" s="38">
        <v>250000000</v>
      </c>
      <c r="F36" s="15">
        <v>2471.92</v>
      </c>
      <c r="G36" s="52">
        <v>0.031400000000000004</v>
      </c>
      <c r="H36" s="17">
        <v>41442</v>
      </c>
    </row>
    <row r="37" spans="1:8" ht="12.75" customHeight="1">
      <c r="A37">
        <v>26</v>
      </c>
      <c r="B37" t="s">
        <v>67</v>
      </c>
      <c r="C37" t="s">
        <v>66</v>
      </c>
      <c r="D37" t="s">
        <v>13</v>
      </c>
      <c r="E37" s="38">
        <v>250000000</v>
      </c>
      <c r="F37" s="15">
        <v>2469.2625</v>
      </c>
      <c r="G37" s="52">
        <v>0.031400000000000004</v>
      </c>
      <c r="H37" s="17">
        <v>41450</v>
      </c>
    </row>
    <row r="38" spans="1:8" ht="12.75" customHeight="1">
      <c r="A38">
        <v>27</v>
      </c>
      <c r="B38" t="s">
        <v>69</v>
      </c>
      <c r="C38" t="s">
        <v>68</v>
      </c>
      <c r="D38" t="s">
        <v>16</v>
      </c>
      <c r="E38" s="38">
        <v>250000000</v>
      </c>
      <c r="F38" s="15">
        <v>2466.69</v>
      </c>
      <c r="G38" s="52">
        <v>0.031400000000000004</v>
      </c>
      <c r="H38" s="17">
        <v>41453</v>
      </c>
    </row>
    <row r="39" spans="1:8" ht="12.75" customHeight="1">
      <c r="A39">
        <v>28</v>
      </c>
      <c r="B39" t="s">
        <v>70</v>
      </c>
      <c r="C39" t="s">
        <v>64</v>
      </c>
      <c r="D39" t="s">
        <v>16</v>
      </c>
      <c r="E39" s="38">
        <v>250000000</v>
      </c>
      <c r="F39" s="15">
        <v>2466.095</v>
      </c>
      <c r="G39" s="52">
        <v>0.031400000000000004</v>
      </c>
      <c r="H39" s="17">
        <v>41453</v>
      </c>
    </row>
    <row r="40" spans="1:8" ht="12.75" customHeight="1">
      <c r="A40">
        <v>29</v>
      </c>
      <c r="B40" t="s">
        <v>72</v>
      </c>
      <c r="C40" t="s">
        <v>71</v>
      </c>
      <c r="D40" t="s">
        <v>13</v>
      </c>
      <c r="E40" s="38">
        <v>200000000</v>
      </c>
      <c r="F40" s="15">
        <v>1981.44</v>
      </c>
      <c r="G40" s="52">
        <v>0.0252</v>
      </c>
      <c r="H40" s="17">
        <v>41436</v>
      </c>
    </row>
    <row r="41" spans="1:8" ht="12.75" customHeight="1">
      <c r="A41">
        <v>30</v>
      </c>
      <c r="B41" t="s">
        <v>74</v>
      </c>
      <c r="C41" t="s">
        <v>73</v>
      </c>
      <c r="D41" t="s">
        <v>13</v>
      </c>
      <c r="E41" s="38">
        <v>200000000</v>
      </c>
      <c r="F41" s="15">
        <v>1976.802</v>
      </c>
      <c r="G41" s="52">
        <v>0.025099999999999997</v>
      </c>
      <c r="H41" s="17">
        <v>41446</v>
      </c>
    </row>
    <row r="42" spans="1:8" ht="12.75" customHeight="1">
      <c r="A42">
        <v>31</v>
      </c>
      <c r="B42" t="s">
        <v>76</v>
      </c>
      <c r="C42" t="s">
        <v>75</v>
      </c>
      <c r="D42" t="s">
        <v>13</v>
      </c>
      <c r="E42" s="38">
        <v>200000000</v>
      </c>
      <c r="F42" s="15">
        <v>1974.89</v>
      </c>
      <c r="G42" s="52">
        <v>0.025099999999999997</v>
      </c>
      <c r="H42" s="17">
        <v>41453</v>
      </c>
    </row>
    <row r="43" spans="1:8" ht="12.75" customHeight="1">
      <c r="A43">
        <v>32</v>
      </c>
      <c r="B43" t="s">
        <v>78</v>
      </c>
      <c r="C43" t="s">
        <v>77</v>
      </c>
      <c r="D43" t="s">
        <v>21</v>
      </c>
      <c r="E43" s="38">
        <v>200000000</v>
      </c>
      <c r="F43" s="15">
        <v>1973.174</v>
      </c>
      <c r="G43" s="52">
        <v>0.025099999999999997</v>
      </c>
      <c r="H43" s="17">
        <v>41453</v>
      </c>
    </row>
    <row r="44" spans="1:8" ht="12.75" customHeight="1">
      <c r="A44">
        <v>33</v>
      </c>
      <c r="B44" t="s">
        <v>80</v>
      </c>
      <c r="C44" t="s">
        <v>79</v>
      </c>
      <c r="D44" t="s">
        <v>16</v>
      </c>
      <c r="E44" s="38">
        <v>50000000</v>
      </c>
      <c r="F44" s="15">
        <v>496.534</v>
      </c>
      <c r="G44" s="52">
        <v>0.0063</v>
      </c>
      <c r="H44" s="17">
        <v>41425</v>
      </c>
    </row>
    <row r="45" spans="1:9" ht="12.75" customHeight="1">
      <c r="A45" s="36"/>
      <c r="B45" s="36"/>
      <c r="C45" s="19" t="s">
        <v>50</v>
      </c>
      <c r="D45" s="19"/>
      <c r="E45" s="19"/>
      <c r="F45" s="20">
        <f>SUM(F30:F44)</f>
        <v>33150.225</v>
      </c>
      <c r="G45" s="21">
        <f>SUM(G30:G44)</f>
        <v>0.4215</v>
      </c>
      <c r="H45" s="22"/>
      <c r="I45" s="32"/>
    </row>
    <row r="46" spans="6:8" ht="12.75" customHeight="1">
      <c r="F46" s="15"/>
      <c r="G46" s="16"/>
      <c r="H46" s="17"/>
    </row>
    <row r="47" spans="3:8" ht="12.75" customHeight="1">
      <c r="C47" s="1" t="s">
        <v>81</v>
      </c>
      <c r="F47" s="15"/>
      <c r="G47" s="16"/>
      <c r="H47" s="17"/>
    </row>
    <row r="48" spans="3:8" ht="12.75" customHeight="1">
      <c r="C48" s="1" t="s">
        <v>82</v>
      </c>
      <c r="F48" s="15"/>
      <c r="G48" s="16"/>
      <c r="H48" s="17"/>
    </row>
    <row r="49" spans="1:8" ht="12.75" customHeight="1">
      <c r="A49">
        <v>34</v>
      </c>
      <c r="B49" t="s">
        <v>84</v>
      </c>
      <c r="C49" t="s">
        <v>83</v>
      </c>
      <c r="D49" t="s">
        <v>26</v>
      </c>
      <c r="E49" s="38">
        <v>200000000</v>
      </c>
      <c r="F49" s="15">
        <v>1999.89</v>
      </c>
      <c r="G49" s="52">
        <v>0.0254</v>
      </c>
      <c r="H49" s="17">
        <v>41397</v>
      </c>
    </row>
    <row r="50" spans="1:9" ht="12.75" customHeight="1">
      <c r="A50" s="36"/>
      <c r="B50" s="36"/>
      <c r="C50" s="19" t="s">
        <v>50</v>
      </c>
      <c r="D50" s="19"/>
      <c r="E50" s="19"/>
      <c r="F50" s="20">
        <f>SUM(F49:F49)</f>
        <v>1999.89</v>
      </c>
      <c r="G50" s="21">
        <f>SUM(G49:G49)</f>
        <v>0.0254</v>
      </c>
      <c r="H50" s="22"/>
      <c r="I50" s="32"/>
    </row>
    <row r="51" spans="6:8" ht="12.75" customHeight="1">
      <c r="F51" s="15"/>
      <c r="G51" s="16"/>
      <c r="H51" s="17"/>
    </row>
    <row r="52" spans="3:8" ht="12.75" customHeight="1">
      <c r="C52" s="1" t="s">
        <v>85</v>
      </c>
      <c r="F52" s="15"/>
      <c r="G52" s="16"/>
      <c r="H52" s="17"/>
    </row>
    <row r="53" spans="1:8" ht="12.75" customHeight="1">
      <c r="A53">
        <v>35</v>
      </c>
      <c r="B53" t="s">
        <v>87</v>
      </c>
      <c r="C53" t="s">
        <v>86</v>
      </c>
      <c r="D53" t="s">
        <v>29</v>
      </c>
      <c r="E53" s="38">
        <v>20000000</v>
      </c>
      <c r="F53" s="15">
        <v>200</v>
      </c>
      <c r="G53" s="52">
        <v>0.0025</v>
      </c>
      <c r="H53" s="17">
        <v>41396</v>
      </c>
    </row>
    <row r="54" spans="1:9" ht="12.75" customHeight="1">
      <c r="A54" s="36"/>
      <c r="B54" s="36"/>
      <c r="C54" s="19" t="s">
        <v>50</v>
      </c>
      <c r="D54" s="19"/>
      <c r="E54" s="19"/>
      <c r="F54" s="20">
        <f>SUM(F53:F53)</f>
        <v>200</v>
      </c>
      <c r="G54" s="21">
        <f>SUM(G53:G53)</f>
        <v>0.0025</v>
      </c>
      <c r="H54" s="22"/>
      <c r="I54" s="32"/>
    </row>
    <row r="55" spans="6:8" ht="12.75" customHeight="1">
      <c r="F55" s="15"/>
      <c r="G55" s="16"/>
      <c r="H55" s="17"/>
    </row>
    <row r="56" spans="3:8" ht="12.75" customHeight="1">
      <c r="C56" s="1" t="s">
        <v>88</v>
      </c>
      <c r="F56" s="15">
        <v>84.962756</v>
      </c>
      <c r="G56" s="52">
        <v>0.0011</v>
      </c>
      <c r="H56" s="17"/>
    </row>
    <row r="57" spans="1:9" ht="12.75" customHeight="1">
      <c r="A57" s="36"/>
      <c r="B57" s="36"/>
      <c r="C57" s="19" t="s">
        <v>50</v>
      </c>
      <c r="D57" s="19"/>
      <c r="E57" s="19"/>
      <c r="F57" s="20">
        <f>SUM(F56:F56)</f>
        <v>84.962756</v>
      </c>
      <c r="G57" s="21">
        <f>SUM(G56:G56)</f>
        <v>0.0011</v>
      </c>
      <c r="H57" s="22"/>
      <c r="I57" s="32"/>
    </row>
    <row r="58" spans="6:8" ht="12.75" customHeight="1">
      <c r="F58" s="15"/>
      <c r="G58" s="16"/>
      <c r="H58" s="17"/>
    </row>
    <row r="59" spans="3:8" ht="12.75" customHeight="1">
      <c r="C59" s="1" t="s">
        <v>89</v>
      </c>
      <c r="F59" s="15"/>
      <c r="G59" s="16"/>
      <c r="H59" s="17"/>
    </row>
    <row r="60" spans="3:8" ht="12.75" customHeight="1">
      <c r="C60" s="53" t="s">
        <v>90</v>
      </c>
      <c r="F60" s="15">
        <v>1242.36807</v>
      </c>
      <c r="G60" s="52">
        <v>0.0159</v>
      </c>
      <c r="H60" s="17"/>
    </row>
    <row r="61" spans="1:9" ht="12.75" customHeight="1">
      <c r="A61" s="36"/>
      <c r="B61" s="36"/>
      <c r="C61" s="19" t="s">
        <v>50</v>
      </c>
      <c r="D61" s="19"/>
      <c r="E61" s="19"/>
      <c r="F61" s="20">
        <f>SUM(F60:F60)</f>
        <v>1242.36807</v>
      </c>
      <c r="G61" s="21">
        <f>SUM(G60:G60)</f>
        <v>0.0159</v>
      </c>
      <c r="H61" s="22"/>
      <c r="I61" s="32"/>
    </row>
    <row r="62" spans="1:9" ht="12.75" customHeight="1">
      <c r="A62" s="34"/>
      <c r="B62" s="34"/>
      <c r="C62" s="23" t="s">
        <v>91</v>
      </c>
      <c r="D62" s="23"/>
      <c r="E62" s="23"/>
      <c r="F62" s="24">
        <f>SUM(F27,F45,F50,F54,F57,F61)</f>
        <v>78630.710826</v>
      </c>
      <c r="G62" s="25">
        <f>SUM(G27,G45,G50,G54,G57,G61)</f>
        <v>0.9999999999999999</v>
      </c>
      <c r="H62" s="26"/>
      <c r="I62" s="33"/>
    </row>
    <row r="63" ht="12.75" customHeight="1"/>
    <row r="64" ht="12.75" customHeight="1">
      <c r="C64" s="1" t="s">
        <v>363</v>
      </c>
    </row>
    <row r="65" ht="12.75" customHeight="1">
      <c r="C65" s="1" t="s">
        <v>364</v>
      </c>
    </row>
    <row r="66" ht="12.75" customHeight="1">
      <c r="C66" s="1"/>
    </row>
    <row r="67" ht="12.75" customHeight="1">
      <c r="C67" s="1"/>
    </row>
    <row r="68" spans="3:7" ht="12.75" customHeight="1">
      <c r="C68" s="55" t="s">
        <v>366</v>
      </c>
      <c r="D68" s="55"/>
      <c r="E68" s="55"/>
      <c r="F68" s="56"/>
      <c r="G68" s="57"/>
    </row>
    <row r="69" spans="3:7" ht="12.75" customHeight="1">
      <c r="C69" s="55" t="s">
        <v>367</v>
      </c>
      <c r="D69" s="58" t="s">
        <v>368</v>
      </c>
      <c r="E69" s="55"/>
      <c r="F69" s="56"/>
      <c r="G69" s="57"/>
    </row>
    <row r="70" spans="3:7" ht="12.75" customHeight="1">
      <c r="C70" s="55" t="s">
        <v>369</v>
      </c>
      <c r="D70" s="55"/>
      <c r="E70" s="55"/>
      <c r="F70" s="56"/>
      <c r="G70" s="57"/>
    </row>
    <row r="71" spans="3:7" ht="12.75" customHeight="1">
      <c r="C71" s="59" t="s">
        <v>467</v>
      </c>
      <c r="D71" s="60">
        <v>1252.1808</v>
      </c>
      <c r="E71" s="55"/>
      <c r="F71" s="56"/>
      <c r="G71" s="57"/>
    </row>
    <row r="72" spans="3:7" ht="12.75" customHeight="1">
      <c r="C72" s="59" t="s">
        <v>468</v>
      </c>
      <c r="D72" s="60">
        <v>1000.25</v>
      </c>
      <c r="E72" s="55"/>
      <c r="F72" s="56"/>
      <c r="G72" s="57"/>
    </row>
    <row r="73" spans="3:7" ht="12.75" customHeight="1">
      <c r="C73" s="59" t="s">
        <v>469</v>
      </c>
      <c r="D73" s="60">
        <v>1001.366</v>
      </c>
      <c r="E73" s="55"/>
      <c r="F73" s="56"/>
      <c r="G73" s="57"/>
    </row>
    <row r="74" spans="3:7" ht="12.75" customHeight="1">
      <c r="C74" s="59" t="s">
        <v>470</v>
      </c>
      <c r="D74" s="60">
        <v>1001.4234</v>
      </c>
      <c r="E74" s="55"/>
      <c r="F74" s="56"/>
      <c r="G74" s="57"/>
    </row>
    <row r="75" spans="3:7" ht="12.75" customHeight="1">
      <c r="C75" s="59" t="s">
        <v>471</v>
      </c>
      <c r="D75" s="60">
        <v>1001.3667</v>
      </c>
      <c r="E75" s="55"/>
      <c r="F75" s="56"/>
      <c r="G75" s="57"/>
    </row>
    <row r="76" spans="3:7" ht="12.75" customHeight="1">
      <c r="C76" s="59" t="s">
        <v>370</v>
      </c>
      <c r="D76" s="60">
        <v>1252.393</v>
      </c>
      <c r="E76" s="55"/>
      <c r="F76" s="56"/>
      <c r="G76" s="57"/>
    </row>
    <row r="77" spans="3:7" ht="12.75" customHeight="1">
      <c r="C77" s="59" t="s">
        <v>371</v>
      </c>
      <c r="D77" s="60">
        <v>1000.248</v>
      </c>
      <c r="E77" s="55"/>
      <c r="F77" s="56"/>
      <c r="G77" s="57"/>
    </row>
    <row r="78" spans="3:7" ht="12.75" customHeight="1">
      <c r="C78" s="59" t="s">
        <v>372</v>
      </c>
      <c r="D78" s="60">
        <v>1001.3804</v>
      </c>
      <c r="E78" s="55"/>
      <c r="F78" s="56"/>
      <c r="G78" s="57"/>
    </row>
    <row r="79" spans="3:7" ht="12.75" customHeight="1">
      <c r="C79" s="59" t="s">
        <v>373</v>
      </c>
      <c r="D79" s="61"/>
      <c r="E79" s="55"/>
      <c r="F79" s="56"/>
      <c r="G79" s="57"/>
    </row>
    <row r="80" spans="3:7" ht="12.75" customHeight="1">
      <c r="C80" s="59" t="s">
        <v>467</v>
      </c>
      <c r="D80" s="60">
        <v>1260.9784</v>
      </c>
      <c r="E80" s="122"/>
      <c r="G80" s="121"/>
    </row>
    <row r="81" spans="3:7" ht="12.75" customHeight="1">
      <c r="C81" s="59" t="s">
        <v>468</v>
      </c>
      <c r="D81" s="60">
        <v>1000.37</v>
      </c>
      <c r="E81" s="122"/>
      <c r="G81" s="121"/>
    </row>
    <row r="82" spans="3:7" ht="12.75" customHeight="1">
      <c r="C82" s="59" t="s">
        <v>469</v>
      </c>
      <c r="D82" s="60">
        <v>1000.2625</v>
      </c>
      <c r="E82" s="122"/>
      <c r="G82" s="121"/>
    </row>
    <row r="83" spans="3:7" ht="12.75" customHeight="1">
      <c r="C83" s="59" t="s">
        <v>470</v>
      </c>
      <c r="D83" s="60">
        <v>1001.2181</v>
      </c>
      <c r="E83" s="122"/>
      <c r="G83" s="121"/>
    </row>
    <row r="84" spans="3:7" ht="12.75" customHeight="1">
      <c r="C84" s="59" t="s">
        <v>471</v>
      </c>
      <c r="D84" s="60">
        <v>1001.2266</v>
      </c>
      <c r="E84" s="122"/>
      <c r="G84" s="121"/>
    </row>
    <row r="85" spans="3:7" ht="12.75" customHeight="1">
      <c r="C85" s="118" t="s">
        <v>472</v>
      </c>
      <c r="D85" s="60">
        <v>1260.9928</v>
      </c>
      <c r="E85" s="122"/>
      <c r="G85" s="121"/>
    </row>
    <row r="86" spans="3:7" ht="12.75" customHeight="1">
      <c r="C86" s="59" t="s">
        <v>370</v>
      </c>
      <c r="D86" s="60">
        <v>1261.2645</v>
      </c>
      <c r="E86" s="122"/>
      <c r="G86" s="121"/>
    </row>
    <row r="87" spans="3:7" ht="12.75" customHeight="1">
      <c r="C87" s="59" t="s">
        <v>371</v>
      </c>
      <c r="D87" s="60">
        <v>1000.42</v>
      </c>
      <c r="E87" s="122"/>
      <c r="G87" s="121"/>
    </row>
    <row r="88" spans="3:7" ht="12.75" customHeight="1">
      <c r="C88" s="59" t="s">
        <v>372</v>
      </c>
      <c r="D88" s="60">
        <v>1000.2625</v>
      </c>
      <c r="E88" s="122"/>
      <c r="G88" s="121"/>
    </row>
    <row r="89" spans="3:7" ht="12.75" customHeight="1">
      <c r="C89" s="118" t="s">
        <v>435</v>
      </c>
      <c r="D89" s="60">
        <v>1261.3296</v>
      </c>
      <c r="E89" s="122"/>
      <c r="G89" s="121"/>
    </row>
    <row r="90" spans="3:7" ht="22.5" customHeight="1">
      <c r="C90" s="126" t="s">
        <v>374</v>
      </c>
      <c r="D90" s="58" t="s">
        <v>368</v>
      </c>
      <c r="E90" s="55"/>
      <c r="F90" s="56"/>
      <c r="G90" s="57"/>
    </row>
    <row r="91" spans="3:7" ht="27" customHeight="1">
      <c r="C91" s="126" t="s">
        <v>458</v>
      </c>
      <c r="D91" s="58" t="s">
        <v>368</v>
      </c>
      <c r="E91" s="55"/>
      <c r="F91" s="56"/>
      <c r="G91" s="57"/>
    </row>
    <row r="92" spans="3:7" ht="26.25" customHeight="1">
      <c r="C92" s="126" t="s">
        <v>376</v>
      </c>
      <c r="D92" s="58">
        <v>200</v>
      </c>
      <c r="E92" s="55"/>
      <c r="F92" s="56"/>
      <c r="G92" s="57"/>
    </row>
    <row r="93" spans="3:7" ht="12.75" customHeight="1">
      <c r="C93" s="55" t="s">
        <v>377</v>
      </c>
      <c r="D93" s="62" t="s">
        <v>450</v>
      </c>
      <c r="E93" s="55"/>
      <c r="F93" s="56"/>
      <c r="G93" s="57"/>
    </row>
    <row r="94" spans="3:7" ht="12.75">
      <c r="C94" s="55" t="s">
        <v>378</v>
      </c>
      <c r="D94" s="63"/>
      <c r="E94" s="55"/>
      <c r="F94" s="56"/>
      <c r="G94" s="57"/>
    </row>
    <row r="95" spans="3:7" ht="12.75">
      <c r="C95" s="64" t="s">
        <v>379</v>
      </c>
      <c r="D95" s="65" t="s">
        <v>380</v>
      </c>
      <c r="E95" s="65" t="s">
        <v>381</v>
      </c>
      <c r="F95" s="56"/>
      <c r="G95" s="57"/>
    </row>
    <row r="96" spans="3:7" ht="12.75">
      <c r="C96" s="59" t="s">
        <v>468</v>
      </c>
      <c r="D96">
        <v>5.364652</v>
      </c>
      <c r="E96">
        <v>5.137838000000001</v>
      </c>
      <c r="F96" s="56"/>
      <c r="G96" s="57"/>
    </row>
    <row r="97" spans="3:7" ht="12.75">
      <c r="C97" s="59" t="s">
        <v>469</v>
      </c>
      <c r="D97" s="67">
        <v>6.321759</v>
      </c>
      <c r="E97" s="67">
        <v>6.05448</v>
      </c>
      <c r="F97" s="56"/>
      <c r="G97" s="57"/>
    </row>
    <row r="98" spans="3:7" ht="12.75">
      <c r="C98" s="59" t="s">
        <v>470</v>
      </c>
      <c r="D98" s="67">
        <v>5.621117</v>
      </c>
      <c r="E98" s="67">
        <v>5.3834610000000005</v>
      </c>
      <c r="F98" s="56"/>
      <c r="G98" s="57"/>
    </row>
    <row r="99" spans="3:7" ht="12.75">
      <c r="C99" s="59" t="s">
        <v>471</v>
      </c>
      <c r="D99" s="127">
        <v>5.585983</v>
      </c>
      <c r="E99" s="127">
        <v>5.349812</v>
      </c>
      <c r="F99" s="56"/>
      <c r="G99" s="57"/>
    </row>
    <row r="100" spans="3:7" ht="12.75">
      <c r="C100" s="59" t="s">
        <v>371</v>
      </c>
      <c r="D100" s="66">
        <v>5.368887</v>
      </c>
      <c r="E100" s="66">
        <v>5.141896</v>
      </c>
      <c r="F100" s="56"/>
      <c r="G100" s="57"/>
    </row>
    <row r="101" spans="3:7" ht="12.75">
      <c r="C101" s="59" t="s">
        <v>372</v>
      </c>
      <c r="D101" s="67">
        <v>6.377324</v>
      </c>
      <c r="E101" s="67">
        <v>6.107696</v>
      </c>
      <c r="F101" s="56"/>
      <c r="G101" s="57"/>
    </row>
    <row r="102" spans="3:7" ht="12.75">
      <c r="C102" s="68" t="s">
        <v>382</v>
      </c>
      <c r="D102" s="66"/>
      <c r="E102" s="66"/>
      <c r="F102" s="56"/>
      <c r="G102" s="57"/>
    </row>
    <row r="103" spans="3:7" ht="12.75">
      <c r="C103" s="69" t="s">
        <v>383</v>
      </c>
      <c r="D103" s="70"/>
      <c r="E103" s="70"/>
      <c r="F103" s="56"/>
      <c r="G103" s="5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74"/>
  <sheetViews>
    <sheetView zoomScalePageLayoutView="0" workbookViewId="0" topLeftCell="A40">
      <selection activeCell="C80" sqref="C80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71.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421875" style="30" customWidth="1"/>
  </cols>
  <sheetData>
    <row r="1" spans="1:8" ht="18.75">
      <c r="A1" s="3"/>
      <c r="B1" s="3"/>
      <c r="C1" s="138" t="s">
        <v>343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22</v>
      </c>
      <c r="C9" t="s">
        <v>20</v>
      </c>
      <c r="D9" t="s">
        <v>21</v>
      </c>
      <c r="E9" s="38">
        <v>250000000</v>
      </c>
      <c r="F9" s="15">
        <v>2469.685</v>
      </c>
      <c r="G9" s="16">
        <v>0.2145</v>
      </c>
      <c r="H9" s="17">
        <v>41452</v>
      </c>
    </row>
    <row r="10" spans="1:11" ht="12.75" customHeight="1">
      <c r="A10">
        <v>2</v>
      </c>
      <c r="B10" t="s">
        <v>114</v>
      </c>
      <c r="C10" t="s">
        <v>112</v>
      </c>
      <c r="D10" t="s">
        <v>13</v>
      </c>
      <c r="E10" s="38">
        <v>200000000</v>
      </c>
      <c r="F10" s="15">
        <v>1981.406</v>
      </c>
      <c r="G10" s="16">
        <v>0.1721</v>
      </c>
      <c r="H10" s="17">
        <v>41438</v>
      </c>
      <c r="J10" s="18"/>
      <c r="K10" s="40"/>
    </row>
    <row r="11" spans="1:10" ht="12.75" customHeight="1">
      <c r="A11">
        <v>3</v>
      </c>
      <c r="B11" t="s">
        <v>117</v>
      </c>
      <c r="C11" t="s">
        <v>115</v>
      </c>
      <c r="D11" t="s">
        <v>16</v>
      </c>
      <c r="E11" s="38">
        <v>190000000</v>
      </c>
      <c r="F11" s="15">
        <v>1886.5689</v>
      </c>
      <c r="G11" s="16">
        <v>0.16390000000000002</v>
      </c>
      <c r="H11" s="17">
        <v>41428</v>
      </c>
      <c r="J11" s="16"/>
    </row>
    <row r="12" spans="1:10" ht="12.75" customHeight="1">
      <c r="A12">
        <v>4</v>
      </c>
      <c r="B12" t="s">
        <v>44</v>
      </c>
      <c r="C12" t="s">
        <v>12</v>
      </c>
      <c r="D12" t="s">
        <v>13</v>
      </c>
      <c r="E12" s="38">
        <v>140000000</v>
      </c>
      <c r="F12" s="15">
        <v>1390.0964</v>
      </c>
      <c r="G12" s="16">
        <v>0.1208</v>
      </c>
      <c r="H12" s="17">
        <v>41428</v>
      </c>
      <c r="J12" s="16"/>
    </row>
    <row r="13" spans="1:10" ht="12.75" customHeight="1">
      <c r="A13">
        <v>5</v>
      </c>
      <c r="B13" t="s">
        <v>43</v>
      </c>
      <c r="C13" t="s">
        <v>42</v>
      </c>
      <c r="D13" t="s">
        <v>13</v>
      </c>
      <c r="E13" s="38">
        <v>100000000</v>
      </c>
      <c r="F13" s="15">
        <v>988.462</v>
      </c>
      <c r="G13" s="16">
        <v>0.0859</v>
      </c>
      <c r="H13" s="17">
        <v>41449</v>
      </c>
      <c r="J13" s="16"/>
    </row>
    <row r="14" spans="1:10" ht="12.75" customHeight="1">
      <c r="A14">
        <v>6</v>
      </c>
      <c r="B14" t="s">
        <v>109</v>
      </c>
      <c r="C14" t="s">
        <v>107</v>
      </c>
      <c r="D14" t="s">
        <v>16</v>
      </c>
      <c r="E14" s="38">
        <v>70000000</v>
      </c>
      <c r="F14" s="15">
        <v>691.8849</v>
      </c>
      <c r="G14" s="16">
        <v>0.0601</v>
      </c>
      <c r="H14" s="17">
        <v>41449</v>
      </c>
      <c r="J14" s="16"/>
    </row>
    <row r="15" spans="1:10" ht="12.75" customHeight="1">
      <c r="A15">
        <v>7</v>
      </c>
      <c r="B15" t="s">
        <v>290</v>
      </c>
      <c r="C15" t="s">
        <v>289</v>
      </c>
      <c r="D15" t="s">
        <v>13</v>
      </c>
      <c r="E15" s="38">
        <v>50000000</v>
      </c>
      <c r="F15" s="15">
        <v>499.2105</v>
      </c>
      <c r="G15" s="16">
        <v>0.0434</v>
      </c>
      <c r="H15" s="17">
        <v>41401</v>
      </c>
      <c r="J15" s="16"/>
    </row>
    <row r="16" spans="1:10" ht="12.75" customHeight="1">
      <c r="A16" s="36"/>
      <c r="B16" s="36"/>
      <c r="C16" s="50" t="s">
        <v>50</v>
      </c>
      <c r="D16" s="19"/>
      <c r="E16" s="51"/>
      <c r="F16" s="20">
        <f>SUM(F9:F15)</f>
        <v>9907.3137</v>
      </c>
      <c r="G16" s="21">
        <f>SUM(G9:G15)</f>
        <v>0.8607</v>
      </c>
      <c r="H16" s="22"/>
      <c r="I16" s="32"/>
      <c r="J16" s="16"/>
    </row>
    <row r="17" spans="5:8" ht="12.75" customHeight="1">
      <c r="E17" s="38"/>
      <c r="F17" s="15"/>
      <c r="G17" s="16"/>
      <c r="H17" s="17"/>
    </row>
    <row r="18" spans="3:8" ht="12.75" customHeight="1">
      <c r="C18" s="1" t="s">
        <v>51</v>
      </c>
      <c r="E18" s="38"/>
      <c r="F18" s="15"/>
      <c r="G18" s="16"/>
      <c r="H18" s="17"/>
    </row>
    <row r="19" spans="1:8" ht="12.75" customHeight="1">
      <c r="A19">
        <v>8</v>
      </c>
      <c r="B19" t="s">
        <v>344</v>
      </c>
      <c r="C19" t="s">
        <v>148</v>
      </c>
      <c r="D19" t="s">
        <v>13</v>
      </c>
      <c r="E19" s="38">
        <v>100000000</v>
      </c>
      <c r="F19" s="15">
        <v>990.628</v>
      </c>
      <c r="G19" s="16">
        <v>0.0861</v>
      </c>
      <c r="H19" s="17">
        <v>41439</v>
      </c>
    </row>
    <row r="20" spans="1:9" ht="12.75" customHeight="1">
      <c r="A20" s="36"/>
      <c r="B20" s="36"/>
      <c r="C20" s="19" t="s">
        <v>50</v>
      </c>
      <c r="D20" s="19"/>
      <c r="E20" s="51"/>
      <c r="F20" s="20">
        <f>SUM(F19:F19)</f>
        <v>990.628</v>
      </c>
      <c r="G20" s="21">
        <f>SUM(G19:G19)</f>
        <v>0.0861</v>
      </c>
      <c r="H20" s="22"/>
      <c r="I20" s="32"/>
    </row>
    <row r="21" spans="5:8" ht="12.75" customHeight="1">
      <c r="E21" s="38"/>
      <c r="F21" s="15"/>
      <c r="G21" s="16"/>
      <c r="H21" s="17"/>
    </row>
    <row r="22" spans="3:8" ht="12.75" customHeight="1">
      <c r="C22" s="1" t="s">
        <v>81</v>
      </c>
      <c r="E22" s="38"/>
      <c r="F22" s="15"/>
      <c r="G22" s="16"/>
      <c r="H22" s="17"/>
    </row>
    <row r="23" spans="3:8" ht="12.75" customHeight="1">
      <c r="C23" s="1" t="s">
        <v>82</v>
      </c>
      <c r="E23" s="38"/>
      <c r="F23" s="15"/>
      <c r="G23" s="16"/>
      <c r="H23" s="17"/>
    </row>
    <row r="24" spans="1:8" ht="12.75" customHeight="1">
      <c r="A24">
        <v>9</v>
      </c>
      <c r="B24" t="s">
        <v>144</v>
      </c>
      <c r="C24" t="s">
        <v>143</v>
      </c>
      <c r="D24" t="s">
        <v>108</v>
      </c>
      <c r="E24" s="38">
        <v>50000000</v>
      </c>
      <c r="F24" s="15">
        <v>500.667</v>
      </c>
      <c r="G24" s="16">
        <v>0.0435</v>
      </c>
      <c r="H24" s="17">
        <v>41432</v>
      </c>
    </row>
    <row r="25" spans="1:9" ht="12.75" customHeight="1">
      <c r="A25" s="36"/>
      <c r="B25" s="36"/>
      <c r="C25" s="19" t="s">
        <v>50</v>
      </c>
      <c r="D25" s="19"/>
      <c r="E25" s="19"/>
      <c r="F25" s="20">
        <f>SUM(F24:F24)</f>
        <v>500.667</v>
      </c>
      <c r="G25" s="21">
        <f>SUM(G24:G24)</f>
        <v>0.0435</v>
      </c>
      <c r="H25" s="22"/>
      <c r="I25" s="32"/>
    </row>
    <row r="26" spans="6:8" ht="12.75" customHeight="1">
      <c r="F26" s="15"/>
      <c r="G26" s="16"/>
      <c r="H26" s="17"/>
    </row>
    <row r="27" spans="3:8" ht="12.75" customHeight="1">
      <c r="C27" s="1" t="s">
        <v>88</v>
      </c>
      <c r="F27" s="15">
        <v>80.964509</v>
      </c>
      <c r="G27" s="16">
        <v>0.006999999999999999</v>
      </c>
      <c r="H27" s="17"/>
    </row>
    <row r="28" spans="1:9" ht="12.75" customHeight="1">
      <c r="A28" s="36"/>
      <c r="B28" s="36"/>
      <c r="C28" s="19" t="s">
        <v>50</v>
      </c>
      <c r="D28" s="19"/>
      <c r="E28" s="19"/>
      <c r="F28" s="20">
        <f>SUM(F27:F27)</f>
        <v>80.964509</v>
      </c>
      <c r="G28" s="21">
        <f>SUM(G27:G27)</f>
        <v>0.006999999999999999</v>
      </c>
      <c r="H28" s="22"/>
      <c r="I28" s="32"/>
    </row>
    <row r="29" spans="6:8" ht="12.75" customHeight="1">
      <c r="F29" s="15"/>
      <c r="G29" s="16"/>
      <c r="H29" s="17"/>
    </row>
    <row r="30" spans="3:8" ht="12.75" customHeight="1">
      <c r="C30" s="1" t="s">
        <v>89</v>
      </c>
      <c r="F30" s="15"/>
      <c r="G30" s="16"/>
      <c r="H30" s="17"/>
    </row>
    <row r="31" spans="3:8" ht="12.75" customHeight="1">
      <c r="C31" s="1" t="s">
        <v>90</v>
      </c>
      <c r="F31" s="15">
        <v>32.170351</v>
      </c>
      <c r="G31" s="16">
        <v>0.0027</v>
      </c>
      <c r="H31" s="17"/>
    </row>
    <row r="32" spans="1:9" ht="12.75" customHeight="1">
      <c r="A32" s="36"/>
      <c r="B32" s="36"/>
      <c r="C32" s="19" t="s">
        <v>50</v>
      </c>
      <c r="D32" s="19"/>
      <c r="E32" s="19"/>
      <c r="F32" s="20">
        <f>SUM(F31:F31)</f>
        <v>32.170351</v>
      </c>
      <c r="G32" s="21">
        <f>SUM(G31:G31)</f>
        <v>0.0027</v>
      </c>
      <c r="H32" s="22"/>
      <c r="I32" s="32"/>
    </row>
    <row r="33" spans="1:9" ht="12.75" customHeight="1">
      <c r="A33" s="27"/>
      <c r="B33" s="27"/>
      <c r="C33" s="23" t="s">
        <v>91</v>
      </c>
      <c r="D33" s="23"/>
      <c r="E33" s="23"/>
      <c r="F33" s="24">
        <f>SUM(F16,F20,F25,F28,F32)</f>
        <v>11511.74356</v>
      </c>
      <c r="G33" s="25">
        <f>SUM(G16,G20,G25,G28,G32)</f>
        <v>1</v>
      </c>
      <c r="H33" s="26"/>
      <c r="I33" s="33"/>
    </row>
    <row r="34" ht="12.75" customHeight="1"/>
    <row r="35" ht="12.75" customHeight="1">
      <c r="C35" s="1" t="s">
        <v>363</v>
      </c>
    </row>
    <row r="36" ht="12.75" customHeight="1">
      <c r="C36" s="1" t="s">
        <v>364</v>
      </c>
    </row>
    <row r="37" ht="12.75" customHeight="1">
      <c r="C37" s="1"/>
    </row>
    <row r="38" ht="12.75" customHeight="1">
      <c r="C38" s="1"/>
    </row>
    <row r="39" spans="3:9" ht="12.75" customHeight="1">
      <c r="C39" s="74" t="s">
        <v>366</v>
      </c>
      <c r="D39" s="74"/>
      <c r="E39" s="74"/>
      <c r="F39" s="76"/>
      <c r="G39" s="57"/>
      <c r="H39" s="57"/>
      <c r="I39" s="71"/>
    </row>
    <row r="40" spans="3:9" ht="12.75" customHeight="1">
      <c r="C40" s="74" t="s">
        <v>367</v>
      </c>
      <c r="D40" s="101" t="s">
        <v>368</v>
      </c>
      <c r="E40" s="74"/>
      <c r="F40" s="76"/>
      <c r="G40" s="57"/>
      <c r="H40" s="57"/>
      <c r="I40" s="71"/>
    </row>
    <row r="41" spans="3:9" ht="12.75" customHeight="1">
      <c r="C41" s="74" t="s">
        <v>369</v>
      </c>
      <c r="D41" s="74"/>
      <c r="E41" s="74"/>
      <c r="F41" s="76"/>
      <c r="G41" s="57"/>
      <c r="H41" s="57"/>
      <c r="I41" s="71"/>
    </row>
    <row r="42" spans="3:9" ht="12.75" customHeight="1">
      <c r="C42" s="80" t="s">
        <v>467</v>
      </c>
      <c r="D42" s="102">
        <v>1108.8651</v>
      </c>
      <c r="E42" s="74"/>
      <c r="F42" s="76"/>
      <c r="G42" s="57"/>
      <c r="H42" s="57"/>
      <c r="I42" s="71"/>
    </row>
    <row r="43" spans="3:9" ht="12.75" customHeight="1">
      <c r="C43" s="80" t="s">
        <v>468</v>
      </c>
      <c r="D43" s="102">
        <v>1002.5396</v>
      </c>
      <c r="E43" s="74"/>
      <c r="F43" s="76"/>
      <c r="G43" s="57"/>
      <c r="H43" s="57"/>
      <c r="I43" s="71"/>
    </row>
    <row r="44" spans="3:9" ht="12.75" customHeight="1">
      <c r="C44" s="80" t="s">
        <v>487</v>
      </c>
      <c r="D44" s="102">
        <v>1001.2985</v>
      </c>
      <c r="E44" s="74"/>
      <c r="F44" s="76"/>
      <c r="G44" s="57"/>
      <c r="H44" s="57"/>
      <c r="I44" s="71"/>
    </row>
    <row r="45" spans="3:9" ht="12.75" customHeight="1">
      <c r="C45" s="80" t="s">
        <v>471</v>
      </c>
      <c r="D45" s="102">
        <v>1002.458</v>
      </c>
      <c r="E45" s="74"/>
      <c r="F45" s="76"/>
      <c r="G45" s="57"/>
      <c r="H45" s="57"/>
      <c r="I45" s="71"/>
    </row>
    <row r="46" spans="3:9" ht="12.75" customHeight="1">
      <c r="C46" s="80" t="s">
        <v>370</v>
      </c>
      <c r="D46" s="102">
        <v>1109.1053</v>
      </c>
      <c r="E46" s="74"/>
      <c r="F46" s="76"/>
      <c r="G46" s="57"/>
      <c r="H46" s="57"/>
      <c r="I46" s="71"/>
    </row>
    <row r="47" spans="3:9" ht="12.75" customHeight="1">
      <c r="C47" s="80" t="s">
        <v>371</v>
      </c>
      <c r="D47" s="102">
        <v>1002.5397</v>
      </c>
      <c r="E47" s="74"/>
      <c r="F47" s="76"/>
      <c r="G47" s="57"/>
      <c r="H47" s="57"/>
      <c r="I47" s="71"/>
    </row>
    <row r="48" spans="3:9" ht="12.75" customHeight="1">
      <c r="C48" s="80" t="s">
        <v>372</v>
      </c>
      <c r="D48" s="102">
        <v>1001.3067</v>
      </c>
      <c r="E48" s="74"/>
      <c r="F48" s="76"/>
      <c r="G48" s="57"/>
      <c r="H48" s="57"/>
      <c r="I48" s="71"/>
    </row>
    <row r="49" spans="3:9" ht="12.75" customHeight="1">
      <c r="C49" s="80" t="s">
        <v>386</v>
      </c>
      <c r="D49" s="75">
        <v>1002.4715</v>
      </c>
      <c r="E49" s="74"/>
      <c r="F49" s="76"/>
      <c r="G49" s="57"/>
      <c r="H49" s="57"/>
      <c r="I49" s="71"/>
    </row>
    <row r="50" spans="3:9" ht="12.75" customHeight="1">
      <c r="C50" s="80" t="s">
        <v>373</v>
      </c>
      <c r="E50" s="74"/>
      <c r="F50" s="76"/>
      <c r="G50" s="57"/>
      <c r="H50" s="57"/>
      <c r="I50" s="71"/>
    </row>
    <row r="51" spans="3:9" ht="12.75" customHeight="1">
      <c r="C51" s="80" t="s">
        <v>467</v>
      </c>
      <c r="D51" s="102">
        <v>1116.8327</v>
      </c>
      <c r="E51" s="74"/>
      <c r="G51" s="121"/>
      <c r="H51" s="57"/>
      <c r="I51" s="71"/>
    </row>
    <row r="52" spans="3:9" ht="12.75" customHeight="1">
      <c r="C52" s="80" t="s">
        <v>468</v>
      </c>
      <c r="D52" s="102">
        <v>1001.8</v>
      </c>
      <c r="E52" s="74"/>
      <c r="G52" s="121"/>
      <c r="H52" s="57"/>
      <c r="I52" s="71"/>
    </row>
    <row r="53" spans="3:9" ht="12.75" customHeight="1">
      <c r="C53" s="80" t="s">
        <v>487</v>
      </c>
      <c r="D53" s="102">
        <v>1000.0454</v>
      </c>
      <c r="E53" s="74"/>
      <c r="G53" s="121"/>
      <c r="H53" s="57"/>
      <c r="I53" s="71"/>
    </row>
    <row r="54" spans="3:9" ht="12.75" customHeight="1">
      <c r="C54" s="80" t="s">
        <v>471</v>
      </c>
      <c r="D54" s="102">
        <v>1002.0543</v>
      </c>
      <c r="E54" s="74"/>
      <c r="G54" s="121"/>
      <c r="H54" s="57"/>
      <c r="I54" s="71"/>
    </row>
    <row r="55" spans="3:9" ht="12.75" customHeight="1">
      <c r="C55" s="80" t="s">
        <v>482</v>
      </c>
      <c r="D55" s="102">
        <v>1116.7371</v>
      </c>
      <c r="E55" s="74"/>
      <c r="G55" s="121"/>
      <c r="H55" s="57"/>
      <c r="I55" s="71"/>
    </row>
    <row r="56" spans="3:9" ht="12.75" customHeight="1">
      <c r="C56" s="80" t="s">
        <v>370</v>
      </c>
      <c r="D56" s="102">
        <v>1117.1943</v>
      </c>
      <c r="E56" s="74"/>
      <c r="G56" s="121"/>
      <c r="H56" s="57"/>
      <c r="I56" s="71"/>
    </row>
    <row r="57" spans="3:9" ht="12.75" customHeight="1">
      <c r="C57" s="80" t="s">
        <v>371</v>
      </c>
      <c r="D57" s="102">
        <v>1001.795</v>
      </c>
      <c r="E57" s="74"/>
      <c r="G57" s="121"/>
      <c r="H57" s="57"/>
      <c r="I57" s="71"/>
    </row>
    <row r="58" spans="3:9" ht="12.75" customHeight="1">
      <c r="C58" s="80" t="s">
        <v>372</v>
      </c>
      <c r="D58" s="102">
        <v>1000.0454</v>
      </c>
      <c r="E58" s="74"/>
      <c r="G58" s="121"/>
      <c r="H58" s="57"/>
      <c r="I58" s="71"/>
    </row>
    <row r="59" spans="3:9" ht="12.75" customHeight="1">
      <c r="C59" s="80" t="s">
        <v>386</v>
      </c>
      <c r="D59" s="102">
        <v>1002.0623</v>
      </c>
      <c r="E59" s="74"/>
      <c r="G59" s="121"/>
      <c r="H59" s="57"/>
      <c r="I59" s="71"/>
    </row>
    <row r="60" spans="3:9" ht="12.75" customHeight="1">
      <c r="C60" s="80" t="s">
        <v>447</v>
      </c>
      <c r="D60" s="102">
        <v>1117.2697</v>
      </c>
      <c r="E60" s="74"/>
      <c r="G60" s="121"/>
      <c r="H60" s="57"/>
      <c r="I60" s="71"/>
    </row>
    <row r="61" spans="3:9" ht="12.75" customHeight="1">
      <c r="C61" s="116" t="s">
        <v>374</v>
      </c>
      <c r="D61" s="84" t="s">
        <v>368</v>
      </c>
      <c r="E61" s="74"/>
      <c r="G61" s="121"/>
      <c r="H61" s="57"/>
      <c r="I61" s="71"/>
    </row>
    <row r="62" spans="3:9" ht="12.75" customHeight="1">
      <c r="C62" s="111" t="s">
        <v>375</v>
      </c>
      <c r="D62" s="84" t="s">
        <v>368</v>
      </c>
      <c r="E62" s="74"/>
      <c r="G62" s="121"/>
      <c r="H62" s="57"/>
      <c r="I62" s="71"/>
    </row>
    <row r="63" spans="3:9" ht="12.75" customHeight="1">
      <c r="C63" s="111" t="s">
        <v>376</v>
      </c>
      <c r="D63" s="117" t="s">
        <v>368</v>
      </c>
      <c r="E63" s="74"/>
      <c r="G63" s="121"/>
      <c r="H63" s="57"/>
      <c r="I63" s="71"/>
    </row>
    <row r="64" spans="3:9" ht="12.75" customHeight="1">
      <c r="C64" s="74" t="s">
        <v>377</v>
      </c>
      <c r="D64" s="105" t="s">
        <v>457</v>
      </c>
      <c r="E64" s="74"/>
      <c r="F64" s="76"/>
      <c r="G64" s="57"/>
      <c r="H64" s="57"/>
      <c r="I64" s="71"/>
    </row>
    <row r="65" spans="3:9" ht="12.75" customHeight="1">
      <c r="C65" s="74" t="s">
        <v>431</v>
      </c>
      <c r="D65" s="71"/>
      <c r="E65" s="74"/>
      <c r="F65" s="76"/>
      <c r="G65" s="57"/>
      <c r="H65" s="57"/>
      <c r="I65" s="71"/>
    </row>
    <row r="66" spans="3:9" ht="12.75">
      <c r="C66" s="97" t="s">
        <v>379</v>
      </c>
      <c r="D66" s="106" t="s">
        <v>380</v>
      </c>
      <c r="E66" s="106" t="s">
        <v>381</v>
      </c>
      <c r="F66" s="113"/>
      <c r="G66" s="57"/>
      <c r="H66" s="57"/>
      <c r="I66" s="71"/>
    </row>
    <row r="67" spans="3:9" ht="12.75">
      <c r="C67" s="80" t="s">
        <v>468</v>
      </c>
      <c r="D67" s="114">
        <v>6.936093000000001</v>
      </c>
      <c r="E67" s="114">
        <v>5.909709</v>
      </c>
      <c r="F67" s="115" t="s">
        <v>432</v>
      </c>
      <c r="G67" s="57"/>
      <c r="H67" s="57"/>
      <c r="I67" s="71"/>
    </row>
    <row r="68" spans="3:9" ht="12.75">
      <c r="C68" s="80" t="s">
        <v>487</v>
      </c>
      <c r="D68" s="99">
        <v>7.376843</v>
      </c>
      <c r="E68" s="99">
        <v>6.285237</v>
      </c>
      <c r="F68" s="115" t="s">
        <v>433</v>
      </c>
      <c r="G68" s="57"/>
      <c r="H68" s="57"/>
      <c r="I68" s="71"/>
    </row>
    <row r="69" spans="3:9" ht="12.75">
      <c r="C69" s="80" t="s">
        <v>471</v>
      </c>
      <c r="D69" s="128">
        <v>6.659079</v>
      </c>
      <c r="E69" s="128">
        <v>5.673685</v>
      </c>
      <c r="F69" s="115" t="s">
        <v>434</v>
      </c>
      <c r="G69" s="57"/>
      <c r="H69" s="57"/>
      <c r="I69" s="71"/>
    </row>
    <row r="70" spans="3:9" ht="12.75">
      <c r="C70" s="80" t="s">
        <v>371</v>
      </c>
      <c r="D70" s="99">
        <v>6.984457</v>
      </c>
      <c r="E70" s="99">
        <v>5.950914</v>
      </c>
      <c r="F70" s="115"/>
      <c r="G70" s="57"/>
      <c r="H70" s="57"/>
      <c r="I70" s="71"/>
    </row>
    <row r="71" spans="3:9" ht="12.75">
      <c r="C71" s="80" t="s">
        <v>386</v>
      </c>
      <c r="D71" s="128">
        <v>6.712094</v>
      </c>
      <c r="E71" s="128">
        <v>5.718855</v>
      </c>
      <c r="F71" s="115"/>
      <c r="G71" s="57"/>
      <c r="H71" s="57"/>
      <c r="I71" s="71"/>
    </row>
    <row r="72" spans="3:9" ht="12.75">
      <c r="C72" s="80" t="s">
        <v>449</v>
      </c>
      <c r="D72" s="99">
        <v>7.4297130000000005</v>
      </c>
      <c r="E72" s="99">
        <v>6.330284</v>
      </c>
      <c r="F72" s="115"/>
      <c r="G72" s="57"/>
      <c r="H72" s="57"/>
      <c r="I72" s="71"/>
    </row>
    <row r="73" spans="3:9" ht="12.75">
      <c r="C73" s="108" t="s">
        <v>382</v>
      </c>
      <c r="D73" s="99"/>
      <c r="E73" s="99"/>
      <c r="F73" s="113"/>
      <c r="G73" s="57"/>
      <c r="H73" s="57"/>
      <c r="I73" s="71"/>
    </row>
    <row r="74" spans="3:9" ht="12.75">
      <c r="C74" s="110" t="s">
        <v>383</v>
      </c>
      <c r="D74" s="109"/>
      <c r="E74" s="109"/>
      <c r="F74" s="113"/>
      <c r="G74" s="57"/>
      <c r="H74" s="57"/>
      <c r="I74" s="7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C42" sqref="C42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82.281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0" customWidth="1"/>
    <col min="12" max="12" width="15.57421875" style="30" customWidth="1"/>
  </cols>
  <sheetData>
    <row r="1" spans="1:8" ht="18.75">
      <c r="A1" s="3"/>
      <c r="B1" s="3"/>
      <c r="C1" s="138" t="s">
        <v>345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346</v>
      </c>
      <c r="C9" t="s">
        <v>118</v>
      </c>
      <c r="D9" t="s">
        <v>16</v>
      </c>
      <c r="E9" s="38">
        <v>100000000</v>
      </c>
      <c r="F9" s="15">
        <v>921.317</v>
      </c>
      <c r="G9" s="16">
        <v>0.1489</v>
      </c>
      <c r="H9" s="17">
        <v>41726</v>
      </c>
    </row>
    <row r="10" spans="1:11" ht="12.75" customHeight="1">
      <c r="A10">
        <v>2</v>
      </c>
      <c r="B10" t="s">
        <v>347</v>
      </c>
      <c r="C10" t="s">
        <v>107</v>
      </c>
      <c r="D10" t="s">
        <v>16</v>
      </c>
      <c r="E10" s="38">
        <v>50000000</v>
      </c>
      <c r="F10" s="15">
        <v>465.859</v>
      </c>
      <c r="G10" s="16">
        <v>0.0753</v>
      </c>
      <c r="H10" s="17">
        <v>41711</v>
      </c>
      <c r="J10" s="18"/>
      <c r="K10" s="18"/>
    </row>
    <row r="11" spans="1:11" ht="12.75" customHeight="1">
      <c r="A11">
        <v>3</v>
      </c>
      <c r="B11" t="s">
        <v>349</v>
      </c>
      <c r="C11" t="s">
        <v>348</v>
      </c>
      <c r="D11" t="s">
        <v>13</v>
      </c>
      <c r="E11" s="38">
        <v>50000000</v>
      </c>
      <c r="F11" s="15">
        <v>465.728</v>
      </c>
      <c r="G11" s="16">
        <v>0.0753</v>
      </c>
      <c r="H11" s="17">
        <v>41716</v>
      </c>
      <c r="J11" s="16"/>
      <c r="K11" s="16"/>
    </row>
    <row r="12" spans="1:11" ht="12.75" customHeight="1">
      <c r="A12">
        <v>4</v>
      </c>
      <c r="B12" t="s">
        <v>350</v>
      </c>
      <c r="C12" t="s">
        <v>25</v>
      </c>
      <c r="D12" t="s">
        <v>21</v>
      </c>
      <c r="E12" s="38">
        <v>50000000</v>
      </c>
      <c r="F12" s="15">
        <v>465.166</v>
      </c>
      <c r="G12" s="16">
        <v>0.07519999999999999</v>
      </c>
      <c r="H12" s="17">
        <v>41716</v>
      </c>
      <c r="J12" s="16"/>
      <c r="K12" s="16"/>
    </row>
    <row r="13" spans="1:11" ht="12.75" customHeight="1">
      <c r="A13">
        <v>5</v>
      </c>
      <c r="B13" t="s">
        <v>351</v>
      </c>
      <c r="C13" t="s">
        <v>289</v>
      </c>
      <c r="D13" t="s">
        <v>13</v>
      </c>
      <c r="E13" s="38">
        <v>50000000</v>
      </c>
      <c r="F13" s="15">
        <v>462.6395</v>
      </c>
      <c r="G13" s="16">
        <v>0.0748</v>
      </c>
      <c r="H13" s="17">
        <v>41716</v>
      </c>
      <c r="J13" s="16"/>
      <c r="K13" s="16"/>
    </row>
    <row r="14" spans="1:11" ht="12.75" customHeight="1">
      <c r="A14">
        <v>6</v>
      </c>
      <c r="B14" t="s">
        <v>120</v>
      </c>
      <c r="C14" t="s">
        <v>118</v>
      </c>
      <c r="D14" t="s">
        <v>16</v>
      </c>
      <c r="E14" s="38">
        <v>19500000</v>
      </c>
      <c r="F14" s="15">
        <v>179.744565</v>
      </c>
      <c r="G14" s="16">
        <v>0.0291</v>
      </c>
      <c r="H14" s="17">
        <v>41732</v>
      </c>
      <c r="J14" s="16"/>
      <c r="K14" s="16"/>
    </row>
    <row r="15" spans="1:11" ht="12.75" customHeight="1">
      <c r="A15" s="36"/>
      <c r="B15" s="36"/>
      <c r="C15" s="19" t="s">
        <v>50</v>
      </c>
      <c r="D15" s="19"/>
      <c r="E15" s="19"/>
      <c r="F15" s="20">
        <f>SUM(F9:F14)</f>
        <v>2960.454065</v>
      </c>
      <c r="G15" s="21">
        <f>SUM(G9:G14)</f>
        <v>0.4786</v>
      </c>
      <c r="H15" s="22"/>
      <c r="I15" s="32"/>
      <c r="J15" s="16"/>
      <c r="K15" s="16"/>
    </row>
    <row r="16" spans="6:11" ht="12.75" customHeight="1">
      <c r="F16" s="15"/>
      <c r="G16" s="16"/>
      <c r="H16" s="17"/>
      <c r="J16" s="16"/>
      <c r="K16" s="16"/>
    </row>
    <row r="17" spans="3:11" ht="12.75" customHeight="1">
      <c r="C17" s="1" t="s">
        <v>81</v>
      </c>
      <c r="F17" s="15"/>
      <c r="G17" s="16"/>
      <c r="H17" s="17"/>
      <c r="J17" s="16"/>
      <c r="K17" s="16"/>
    </row>
    <row r="18" spans="3:11" ht="12.75" customHeight="1">
      <c r="C18" s="1" t="s">
        <v>82</v>
      </c>
      <c r="F18" s="15"/>
      <c r="G18" s="16"/>
      <c r="H18" s="17"/>
      <c r="I18" s="32"/>
      <c r="J18" s="16"/>
      <c r="K18" s="16"/>
    </row>
    <row r="19" spans="1:11" ht="12.75" customHeight="1">
      <c r="A19">
        <v>7</v>
      </c>
      <c r="B19" t="s">
        <v>333</v>
      </c>
      <c r="C19" t="s">
        <v>151</v>
      </c>
      <c r="D19" t="s">
        <v>316</v>
      </c>
      <c r="E19" s="41">
        <v>90000000</v>
      </c>
      <c r="F19" s="15">
        <v>916.0245</v>
      </c>
      <c r="G19" s="16">
        <v>0.1481</v>
      </c>
      <c r="H19" s="17">
        <v>41732</v>
      </c>
      <c r="J19" s="16"/>
      <c r="K19" s="16"/>
    </row>
    <row r="20" spans="1:8" ht="12.75" customHeight="1">
      <c r="A20">
        <v>8</v>
      </c>
      <c r="B20" t="s">
        <v>278</v>
      </c>
      <c r="C20" t="s">
        <v>94</v>
      </c>
      <c r="D20" t="s">
        <v>108</v>
      </c>
      <c r="E20" s="41">
        <v>90000000</v>
      </c>
      <c r="F20" s="15">
        <v>905.3964</v>
      </c>
      <c r="G20" s="16">
        <v>0.1464</v>
      </c>
      <c r="H20" s="17">
        <v>41710</v>
      </c>
    </row>
    <row r="21" spans="1:8" ht="12.75" customHeight="1">
      <c r="A21">
        <v>9</v>
      </c>
      <c r="B21" t="s">
        <v>354</v>
      </c>
      <c r="C21" t="s">
        <v>353</v>
      </c>
      <c r="D21" t="s">
        <v>108</v>
      </c>
      <c r="E21" s="41">
        <v>50000000</v>
      </c>
      <c r="F21" s="15">
        <v>505.9505</v>
      </c>
      <c r="G21" s="16">
        <v>0.0818</v>
      </c>
      <c r="H21" s="17">
        <v>41645</v>
      </c>
    </row>
    <row r="22" spans="1:8" ht="12.75" customHeight="1">
      <c r="A22">
        <v>10</v>
      </c>
      <c r="B22" t="s">
        <v>355</v>
      </c>
      <c r="C22" t="s">
        <v>339</v>
      </c>
      <c r="D22" t="s">
        <v>121</v>
      </c>
      <c r="E22" s="41">
        <v>50000000</v>
      </c>
      <c r="F22" s="15">
        <v>505.85</v>
      </c>
      <c r="G22" s="16">
        <v>0.0818</v>
      </c>
      <c r="H22" s="17">
        <v>41732</v>
      </c>
    </row>
    <row r="23" spans="1:8" ht="12.75" customHeight="1">
      <c r="A23">
        <v>11</v>
      </c>
      <c r="B23" t="s">
        <v>357</v>
      </c>
      <c r="C23" t="s">
        <v>356</v>
      </c>
      <c r="D23" t="s">
        <v>352</v>
      </c>
      <c r="E23" s="41">
        <v>34000000</v>
      </c>
      <c r="F23" s="15">
        <v>341.49668</v>
      </c>
      <c r="G23" s="16">
        <v>0.0552</v>
      </c>
      <c r="H23" s="17">
        <v>41624</v>
      </c>
    </row>
    <row r="24" spans="1:8" ht="12.75" customHeight="1">
      <c r="A24" s="36"/>
      <c r="B24" s="36"/>
      <c r="C24" s="19" t="s">
        <v>50</v>
      </c>
      <c r="D24" s="19"/>
      <c r="E24" s="19"/>
      <c r="F24" s="20">
        <f>SUM(F19:F23)</f>
        <v>3174.71808</v>
      </c>
      <c r="G24" s="21">
        <f>SUM(G19:G23)</f>
        <v>0.5133</v>
      </c>
      <c r="H24" s="22"/>
    </row>
    <row r="25" spans="6:8" ht="12.75" customHeight="1">
      <c r="F25" s="15"/>
      <c r="G25" s="16"/>
      <c r="H25" s="17"/>
    </row>
    <row r="26" spans="3:8" ht="12.75" customHeight="1">
      <c r="C26" s="1" t="s">
        <v>88</v>
      </c>
      <c r="F26" s="15">
        <v>0.999562</v>
      </c>
      <c r="G26" s="16">
        <v>0.0002</v>
      </c>
      <c r="H26" s="17"/>
    </row>
    <row r="27" spans="1:9" ht="12.75" customHeight="1">
      <c r="A27" s="36"/>
      <c r="B27" s="36"/>
      <c r="C27" s="19" t="s">
        <v>50</v>
      </c>
      <c r="D27" s="19"/>
      <c r="E27" s="19"/>
      <c r="F27" s="20">
        <f>SUM(F26:F26)</f>
        <v>0.999562</v>
      </c>
      <c r="G27" s="21">
        <f>SUM(G26:G26)</f>
        <v>0.0002</v>
      </c>
      <c r="H27" s="22"/>
      <c r="I27" s="32"/>
    </row>
    <row r="28" spans="6:8" ht="12.75" customHeight="1">
      <c r="F28" s="15"/>
      <c r="G28" s="16"/>
      <c r="H28" s="17"/>
    </row>
    <row r="29" spans="3:8" ht="12.75" customHeight="1">
      <c r="C29" s="1" t="s">
        <v>89</v>
      </c>
      <c r="F29" s="15"/>
      <c r="G29" s="16"/>
      <c r="H29" s="17"/>
    </row>
    <row r="30" spans="3:9" ht="12.75" customHeight="1">
      <c r="C30" s="1" t="s">
        <v>90</v>
      </c>
      <c r="F30" s="15">
        <v>49.489541</v>
      </c>
      <c r="G30" s="16">
        <v>0.0079</v>
      </c>
      <c r="H30" s="17"/>
      <c r="I30" s="32"/>
    </row>
    <row r="31" spans="1:8" ht="12.75" customHeight="1">
      <c r="A31" s="36"/>
      <c r="B31" s="36"/>
      <c r="C31" s="19" t="s">
        <v>50</v>
      </c>
      <c r="D31" s="19"/>
      <c r="E31" s="19"/>
      <c r="F31" s="20">
        <f>SUM(F30:F30)</f>
        <v>49.489541</v>
      </c>
      <c r="G31" s="21">
        <f>SUM(G30:G30)</f>
        <v>0.0079</v>
      </c>
      <c r="H31" s="22"/>
    </row>
    <row r="32" spans="1:8" ht="12.75" customHeight="1">
      <c r="A32" s="27"/>
      <c r="B32" s="27"/>
      <c r="C32" s="23" t="s">
        <v>91</v>
      </c>
      <c r="D32" s="23"/>
      <c r="E32" s="23"/>
      <c r="F32" s="24">
        <f>SUM(F15,F24,F27,F31)</f>
        <v>6185.661248</v>
      </c>
      <c r="G32" s="25">
        <f>SUM(G15,G24,G27,G31)</f>
        <v>1</v>
      </c>
      <c r="H32" s="26"/>
    </row>
    <row r="33" ht="12.75" customHeight="1"/>
    <row r="34" spans="3:9" ht="12.75" customHeight="1">
      <c r="C34" s="1" t="s">
        <v>363</v>
      </c>
      <c r="I34" s="32"/>
    </row>
    <row r="35" spans="3:9" ht="12.75" customHeight="1">
      <c r="C35" s="1" t="s">
        <v>364</v>
      </c>
      <c r="I35" s="33"/>
    </row>
    <row r="36" ht="12.75" customHeight="1">
      <c r="C36" s="1"/>
    </row>
    <row r="37" ht="12.75" customHeight="1">
      <c r="C37" s="1" t="s">
        <v>366</v>
      </c>
    </row>
    <row r="38" spans="3:4" ht="12.75" customHeight="1">
      <c r="C38" s="1" t="s">
        <v>367</v>
      </c>
      <c r="D38" t="s">
        <v>368</v>
      </c>
    </row>
    <row r="39" ht="12.75" customHeight="1">
      <c r="C39" t="s">
        <v>444</v>
      </c>
    </row>
    <row r="40" spans="3:4" ht="12.75" customHeight="1">
      <c r="C40" t="s">
        <v>437</v>
      </c>
      <c r="D40">
        <v>1004.5712</v>
      </c>
    </row>
    <row r="41" spans="3:4" ht="12.75" customHeight="1">
      <c r="C41" t="s">
        <v>439</v>
      </c>
      <c r="D41">
        <v>1004.5719</v>
      </c>
    </row>
    <row r="42" spans="3:4" ht="12.75" customHeight="1">
      <c r="C42" t="s">
        <v>440</v>
      </c>
      <c r="D42" s="120">
        <v>1004.618</v>
      </c>
    </row>
    <row r="43" ht="12.75" customHeight="1">
      <c r="C43" t="s">
        <v>445</v>
      </c>
    </row>
    <row r="44" spans="3:6" ht="12.75" customHeight="1">
      <c r="C44" t="s">
        <v>437</v>
      </c>
      <c r="D44" s="125">
        <v>1015.8593</v>
      </c>
      <c r="F44" s="121"/>
    </row>
    <row r="45" spans="3:6" ht="12.75" customHeight="1">
      <c r="C45" t="s">
        <v>439</v>
      </c>
      <c r="D45" s="125">
        <v>1015.8614</v>
      </c>
      <c r="F45" s="121"/>
    </row>
    <row r="46" spans="3:6" ht="12.75" customHeight="1">
      <c r="C46" t="s">
        <v>440</v>
      </c>
      <c r="D46" s="125">
        <v>1015.9901</v>
      </c>
      <c r="F46" s="121"/>
    </row>
    <row r="47" ht="12.75" customHeight="1"/>
    <row r="48" spans="3:4" ht="12.75" customHeight="1">
      <c r="C48" t="s">
        <v>441</v>
      </c>
      <c r="D48" t="s">
        <v>368</v>
      </c>
    </row>
    <row r="49" spans="3:4" ht="12.75" customHeight="1">
      <c r="C49" t="s">
        <v>415</v>
      </c>
      <c r="D49" t="s">
        <v>368</v>
      </c>
    </row>
    <row r="50" spans="3:4" ht="12.75" customHeight="1">
      <c r="C50" t="s">
        <v>442</v>
      </c>
      <c r="D50" t="s">
        <v>368</v>
      </c>
    </row>
    <row r="51" spans="3:4" ht="12.75" customHeight="1">
      <c r="C51" t="s">
        <v>377</v>
      </c>
      <c r="D51" s="137" t="s">
        <v>459</v>
      </c>
    </row>
    <row r="52" ht="12.75" customHeight="1">
      <c r="C52" t="s">
        <v>417</v>
      </c>
    </row>
    <row r="53" spans="3:5" ht="12.75" customHeight="1">
      <c r="C53" t="s">
        <v>379</v>
      </c>
      <c r="D53" t="s">
        <v>380</v>
      </c>
      <c r="E53" t="s">
        <v>381</v>
      </c>
    </row>
    <row r="54" spans="3:5" ht="12.75" customHeight="1">
      <c r="C54" t="s">
        <v>429</v>
      </c>
      <c r="D54" t="s">
        <v>438</v>
      </c>
      <c r="E54" t="s">
        <v>438</v>
      </c>
    </row>
    <row r="55" spans="3:7" ht="12.75" customHeight="1">
      <c r="C55" s="139" t="s">
        <v>382</v>
      </c>
      <c r="D55" s="139"/>
      <c r="E55" s="139"/>
      <c r="F55" s="139"/>
      <c r="G55" s="139"/>
    </row>
    <row r="56" ht="12.75" customHeight="1">
      <c r="C56" t="s">
        <v>446</v>
      </c>
    </row>
    <row r="57" ht="12.75" customHeight="1">
      <c r="C57" t="s">
        <v>383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2">
    <mergeCell ref="C1:G1"/>
    <mergeCell ref="C55:G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C34">
      <selection activeCell="F46" sqref="F46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83.00390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140625" style="30" customWidth="1"/>
  </cols>
  <sheetData>
    <row r="1" spans="1:8" ht="18.75">
      <c r="A1" s="3"/>
      <c r="B1" s="3"/>
      <c r="C1" s="138" t="s">
        <v>358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44</v>
      </c>
      <c r="C9" t="s">
        <v>12</v>
      </c>
      <c r="D9" t="s">
        <v>13</v>
      </c>
      <c r="E9" s="38">
        <v>100000000</v>
      </c>
      <c r="F9" s="15">
        <v>992.926</v>
      </c>
      <c r="G9" s="16">
        <v>0.175</v>
      </c>
      <c r="H9" s="17">
        <v>41428</v>
      </c>
    </row>
    <row r="10" spans="1:11" ht="12.75" customHeight="1">
      <c r="A10">
        <v>2</v>
      </c>
      <c r="B10" t="s">
        <v>359</v>
      </c>
      <c r="C10" t="s">
        <v>15</v>
      </c>
      <c r="D10" t="s">
        <v>16</v>
      </c>
      <c r="E10" s="38">
        <v>100000000</v>
      </c>
      <c r="F10" s="15">
        <v>925.3</v>
      </c>
      <c r="G10" s="16">
        <v>0.1631</v>
      </c>
      <c r="H10" s="17">
        <v>41746</v>
      </c>
      <c r="J10" s="18"/>
      <c r="K10" s="40"/>
    </row>
    <row r="11" spans="1:10" ht="12.75" customHeight="1">
      <c r="A11">
        <v>3</v>
      </c>
      <c r="B11" t="s">
        <v>360</v>
      </c>
      <c r="C11" t="s">
        <v>18</v>
      </c>
      <c r="D11" t="s">
        <v>13</v>
      </c>
      <c r="E11" s="38">
        <v>100000000</v>
      </c>
      <c r="F11" s="15">
        <v>924.165</v>
      </c>
      <c r="G11" s="16">
        <v>0.1629</v>
      </c>
      <c r="H11" s="17">
        <v>41745</v>
      </c>
      <c r="J11" s="16"/>
    </row>
    <row r="12" spans="1:10" ht="12.75" customHeight="1">
      <c r="A12">
        <v>4</v>
      </c>
      <c r="B12" t="s">
        <v>361</v>
      </c>
      <c r="C12" t="s">
        <v>118</v>
      </c>
      <c r="D12" t="s">
        <v>16</v>
      </c>
      <c r="E12" s="38">
        <v>80000000</v>
      </c>
      <c r="F12" s="15">
        <v>735.0824</v>
      </c>
      <c r="G12" s="16">
        <v>0.12960000000000002</v>
      </c>
      <c r="H12" s="17">
        <v>41747</v>
      </c>
      <c r="J12" s="16"/>
    </row>
    <row r="13" spans="1:10" ht="12.75" customHeight="1">
      <c r="A13">
        <v>5</v>
      </c>
      <c r="B13" t="s">
        <v>117</v>
      </c>
      <c r="C13" t="s">
        <v>115</v>
      </c>
      <c r="D13" t="s">
        <v>16</v>
      </c>
      <c r="E13" s="38">
        <v>10000000</v>
      </c>
      <c r="F13" s="15">
        <v>99.2931</v>
      </c>
      <c r="G13" s="16">
        <v>0.0175</v>
      </c>
      <c r="H13" s="17">
        <v>41428</v>
      </c>
      <c r="J13" s="16"/>
    </row>
    <row r="14" spans="1:10" ht="12.75" customHeight="1">
      <c r="A14" s="36"/>
      <c r="B14" s="36"/>
      <c r="C14" s="19" t="s">
        <v>50</v>
      </c>
      <c r="D14" s="19"/>
      <c r="E14" s="19"/>
      <c r="F14" s="20">
        <f>SUM(F9:F13)</f>
        <v>3676.7664999999997</v>
      </c>
      <c r="G14" s="21">
        <f>SUM(G9:G13)</f>
        <v>0.6480999999999999</v>
      </c>
      <c r="H14" s="22"/>
      <c r="I14" s="32"/>
      <c r="J14" s="16"/>
    </row>
    <row r="15" spans="6:8" ht="12.75" customHeight="1">
      <c r="F15" s="15"/>
      <c r="G15" s="16"/>
      <c r="H15" s="17"/>
    </row>
    <row r="16" spans="3:8" ht="12.75" customHeight="1">
      <c r="C16" s="1" t="s">
        <v>51</v>
      </c>
      <c r="F16" s="15"/>
      <c r="G16" s="16"/>
      <c r="H16" s="17"/>
    </row>
    <row r="17" spans="1:8" ht="12.75" customHeight="1">
      <c r="A17">
        <v>6</v>
      </c>
      <c r="B17" t="s">
        <v>132</v>
      </c>
      <c r="C17" t="s">
        <v>131</v>
      </c>
      <c r="D17" t="s">
        <v>16</v>
      </c>
      <c r="E17" s="41">
        <v>162500000</v>
      </c>
      <c r="F17" s="15">
        <v>1487.4275</v>
      </c>
      <c r="G17" s="16">
        <v>0.2622</v>
      </c>
      <c r="H17" s="17">
        <v>41758</v>
      </c>
    </row>
    <row r="18" spans="1:8" ht="12.75" customHeight="1">
      <c r="A18">
        <v>7</v>
      </c>
      <c r="B18" t="s">
        <v>130</v>
      </c>
      <c r="C18" t="s">
        <v>129</v>
      </c>
      <c r="D18" t="s">
        <v>16</v>
      </c>
      <c r="E18" s="41">
        <v>50000000</v>
      </c>
      <c r="F18" s="15">
        <v>458.599</v>
      </c>
      <c r="G18" s="16">
        <v>0.0808</v>
      </c>
      <c r="H18" s="17">
        <v>41758</v>
      </c>
    </row>
    <row r="19" spans="1:9" ht="12.75" customHeight="1">
      <c r="A19" s="36"/>
      <c r="B19" s="36"/>
      <c r="C19" s="19" t="s">
        <v>50</v>
      </c>
      <c r="D19" s="19"/>
      <c r="E19" s="19"/>
      <c r="F19" s="20">
        <f>SUM(F17:F18)</f>
        <v>1946.0265</v>
      </c>
      <c r="G19" s="21">
        <f>SUM(G17:G18)</f>
        <v>0.34299999999999997</v>
      </c>
      <c r="H19" s="22"/>
      <c r="I19" s="32"/>
    </row>
    <row r="20" spans="6:8" ht="12.75" customHeight="1">
      <c r="F20" s="15"/>
      <c r="G20" s="16"/>
      <c r="H20" s="17"/>
    </row>
    <row r="21" spans="3:8" ht="12.75" customHeight="1">
      <c r="C21" s="1" t="s">
        <v>88</v>
      </c>
      <c r="F21" s="15">
        <v>49.978092</v>
      </c>
      <c r="G21" s="16">
        <v>0.0088</v>
      </c>
      <c r="H21" s="17"/>
    </row>
    <row r="22" spans="1:9" ht="12.75" customHeight="1">
      <c r="A22" s="36"/>
      <c r="B22" s="36"/>
      <c r="C22" s="19" t="s">
        <v>50</v>
      </c>
      <c r="D22" s="19"/>
      <c r="E22" s="19"/>
      <c r="F22" s="20">
        <f>SUM(F21:F21)</f>
        <v>49.978092</v>
      </c>
      <c r="G22" s="21">
        <f>SUM(G21:G21)</f>
        <v>0.0088</v>
      </c>
      <c r="H22" s="22"/>
      <c r="I22" s="32"/>
    </row>
    <row r="23" spans="6:8" ht="12.75" customHeight="1">
      <c r="F23" s="15"/>
      <c r="G23" s="16"/>
      <c r="H23" s="17"/>
    </row>
    <row r="24" spans="3:8" ht="12.75" customHeight="1">
      <c r="C24" s="1" t="s">
        <v>89</v>
      </c>
      <c r="F24" s="15"/>
      <c r="G24" s="16"/>
      <c r="H24" s="17"/>
    </row>
    <row r="25" spans="3:8" ht="12.75" customHeight="1">
      <c r="C25" s="1" t="s">
        <v>90</v>
      </c>
      <c r="F25" s="15">
        <v>0.408642</v>
      </c>
      <c r="G25" s="16">
        <v>0.0001</v>
      </c>
      <c r="H25" s="17"/>
    </row>
    <row r="26" spans="1:9" ht="12.75" customHeight="1">
      <c r="A26" s="36"/>
      <c r="B26" s="36"/>
      <c r="C26" s="19" t="s">
        <v>50</v>
      </c>
      <c r="D26" s="19"/>
      <c r="E26" s="19"/>
      <c r="F26" s="20">
        <f>SUM(F25:F25)</f>
        <v>0.408642</v>
      </c>
      <c r="G26" s="21">
        <f>SUM(G25:G25)</f>
        <v>0.0001</v>
      </c>
      <c r="H26" s="22"/>
      <c r="I26" s="32"/>
    </row>
    <row r="27" spans="1:9" ht="12.75" customHeight="1">
      <c r="A27" s="27"/>
      <c r="B27" s="27"/>
      <c r="C27" s="28" t="s">
        <v>91</v>
      </c>
      <c r="D27" s="23"/>
      <c r="E27" s="23"/>
      <c r="F27" s="24">
        <f>SUM(F14,F19,F22,F26)</f>
        <v>5673.179734</v>
      </c>
      <c r="G27" s="25">
        <f>SUM(G14,G19,G22,G26)</f>
        <v>0.9999999999999999</v>
      </c>
      <c r="H27" s="26"/>
      <c r="I27" s="33"/>
    </row>
    <row r="28" ht="12.75" customHeight="1"/>
    <row r="29" ht="12.75" customHeight="1">
      <c r="C29" s="1" t="s">
        <v>363</v>
      </c>
    </row>
    <row r="30" ht="12.75" customHeight="1">
      <c r="C30" s="1" t="s">
        <v>364</v>
      </c>
    </row>
    <row r="31" ht="12.75" customHeight="1">
      <c r="C31" s="1"/>
    </row>
    <row r="32" ht="12.75" customHeight="1">
      <c r="C32" s="1"/>
    </row>
    <row r="33" ht="12.75" customHeight="1">
      <c r="C33" s="1" t="s">
        <v>366</v>
      </c>
    </row>
    <row r="34" spans="3:4" ht="12.75" customHeight="1">
      <c r="C34" s="1" t="s">
        <v>367</v>
      </c>
      <c r="D34" t="s">
        <v>368</v>
      </c>
    </row>
    <row r="35" ht="12.75" customHeight="1">
      <c r="C35" t="s">
        <v>444</v>
      </c>
    </row>
    <row r="36" spans="3:4" ht="12.75" customHeight="1">
      <c r="C36" t="s">
        <v>437</v>
      </c>
      <c r="D36" s="129" t="s">
        <v>412</v>
      </c>
    </row>
    <row r="37" spans="3:4" ht="12.75" customHeight="1">
      <c r="C37" t="s">
        <v>439</v>
      </c>
      <c r="D37" s="129" t="s">
        <v>412</v>
      </c>
    </row>
    <row r="38" spans="3:4" ht="12.75" customHeight="1">
      <c r="C38" t="s">
        <v>440</v>
      </c>
      <c r="D38" s="129" t="s">
        <v>412</v>
      </c>
    </row>
    <row r="39" ht="12.75" customHeight="1">
      <c r="C39" t="s">
        <v>445</v>
      </c>
    </row>
    <row r="40" spans="3:4" ht="12.75" customHeight="1">
      <c r="C40" t="s">
        <v>437</v>
      </c>
      <c r="D40">
        <v>1001.0824</v>
      </c>
    </row>
    <row r="41" spans="3:4" ht="12.75" customHeight="1">
      <c r="C41" t="s">
        <v>439</v>
      </c>
      <c r="D41">
        <v>1001.0843</v>
      </c>
    </row>
    <row r="42" spans="3:4" ht="12.75" customHeight="1">
      <c r="C42" t="s">
        <v>440</v>
      </c>
      <c r="D42">
        <v>1001.0961</v>
      </c>
    </row>
    <row r="43" ht="12.75" customHeight="1"/>
    <row r="44" spans="3:4" ht="12.75" customHeight="1">
      <c r="C44" t="s">
        <v>441</v>
      </c>
      <c r="D44" t="s">
        <v>368</v>
      </c>
    </row>
    <row r="45" spans="3:4" ht="12.75" customHeight="1">
      <c r="C45" t="s">
        <v>415</v>
      </c>
      <c r="D45" t="s">
        <v>368</v>
      </c>
    </row>
    <row r="46" spans="3:4" ht="12.75" customHeight="1">
      <c r="C46" t="s">
        <v>442</v>
      </c>
      <c r="D46" t="s">
        <v>368</v>
      </c>
    </row>
    <row r="47" spans="3:4" ht="12.75" customHeight="1">
      <c r="C47" t="s">
        <v>377</v>
      </c>
      <c r="D47" s="137" t="s">
        <v>460</v>
      </c>
    </row>
    <row r="48" ht="12.75" customHeight="1">
      <c r="C48" t="s">
        <v>417</v>
      </c>
    </row>
    <row r="49" spans="3:5" ht="12.75" customHeight="1">
      <c r="C49" t="s">
        <v>379</v>
      </c>
      <c r="D49" t="s">
        <v>380</v>
      </c>
      <c r="E49" t="s">
        <v>381</v>
      </c>
    </row>
    <row r="50" spans="3:5" ht="12.75" customHeight="1">
      <c r="C50" t="s">
        <v>429</v>
      </c>
      <c r="D50" t="s">
        <v>438</v>
      </c>
      <c r="E50" t="s">
        <v>438</v>
      </c>
    </row>
    <row r="51" spans="3:7" ht="12.75" customHeight="1">
      <c r="C51" s="139" t="s">
        <v>382</v>
      </c>
      <c r="D51" s="139"/>
      <c r="E51" s="139"/>
      <c r="F51" s="139"/>
      <c r="G51" s="139"/>
    </row>
    <row r="52" spans="3:7" ht="12.75" customHeight="1">
      <c r="C52" s="140" t="s">
        <v>443</v>
      </c>
      <c r="D52" s="140"/>
      <c r="E52" s="140"/>
      <c r="F52" s="140"/>
      <c r="G52" s="140"/>
    </row>
    <row r="53" ht="12.75" customHeight="1">
      <c r="C53" t="s">
        <v>446</v>
      </c>
    </row>
    <row r="54" ht="12.75">
      <c r="C54" t="s">
        <v>383</v>
      </c>
    </row>
  </sheetData>
  <sheetProtection/>
  <mergeCells count="3">
    <mergeCell ref="C1:G1"/>
    <mergeCell ref="C51:G51"/>
    <mergeCell ref="C52:G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5"/>
  <sheetViews>
    <sheetView zoomScalePageLayoutView="0" workbookViewId="0" topLeftCell="A100">
      <selection activeCell="C29" sqref="C29:C30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48.7109375" style="0" customWidth="1"/>
    <col min="4" max="4" width="15.57421875" style="0" customWidth="1"/>
    <col min="5" max="5" width="21.8515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421875" style="30" customWidth="1"/>
  </cols>
  <sheetData>
    <row r="1" spans="1:8" ht="18.75">
      <c r="A1" s="3"/>
      <c r="B1" s="3"/>
      <c r="C1" s="138" t="s">
        <v>93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95</v>
      </c>
      <c r="C9" t="s">
        <v>94</v>
      </c>
      <c r="D9" t="s">
        <v>21</v>
      </c>
      <c r="E9" s="38">
        <v>440000000</v>
      </c>
      <c r="F9" s="15">
        <v>4352.2028</v>
      </c>
      <c r="G9" s="52">
        <v>0.10369999999999999</v>
      </c>
      <c r="H9" s="17">
        <v>41446</v>
      </c>
    </row>
    <row r="10" spans="1:11" ht="12.75" customHeight="1">
      <c r="A10">
        <v>2</v>
      </c>
      <c r="B10" t="s">
        <v>96</v>
      </c>
      <c r="C10" t="s">
        <v>25</v>
      </c>
      <c r="D10" t="s">
        <v>21</v>
      </c>
      <c r="E10" s="38">
        <v>250000000</v>
      </c>
      <c r="F10" s="15">
        <v>2477.1325</v>
      </c>
      <c r="G10" s="52">
        <v>0.059000000000000004</v>
      </c>
      <c r="H10" s="17">
        <v>41438</v>
      </c>
      <c r="J10" s="18"/>
      <c r="K10" s="40"/>
    </row>
    <row r="11" spans="1:10" ht="12.75" customHeight="1">
      <c r="A11">
        <v>3</v>
      </c>
      <c r="B11" t="s">
        <v>98</v>
      </c>
      <c r="C11" t="s">
        <v>97</v>
      </c>
      <c r="D11" t="s">
        <v>21</v>
      </c>
      <c r="E11" s="38">
        <v>250000000</v>
      </c>
      <c r="F11" s="15">
        <v>2476.0375</v>
      </c>
      <c r="G11" s="52">
        <v>0.059000000000000004</v>
      </c>
      <c r="H11" s="17">
        <v>41440</v>
      </c>
      <c r="J11" s="16"/>
    </row>
    <row r="12" spans="1:10" ht="12.75" customHeight="1">
      <c r="A12">
        <v>4</v>
      </c>
      <c r="B12" t="s">
        <v>100</v>
      </c>
      <c r="C12" t="s">
        <v>99</v>
      </c>
      <c r="D12" t="s">
        <v>21</v>
      </c>
      <c r="E12" s="38">
        <v>250000000</v>
      </c>
      <c r="F12" s="15">
        <v>2469.8375</v>
      </c>
      <c r="G12" s="52">
        <v>0.0588</v>
      </c>
      <c r="H12" s="17">
        <v>41452</v>
      </c>
      <c r="J12" s="16"/>
    </row>
    <row r="13" spans="1:10" ht="12.75" customHeight="1">
      <c r="A13">
        <v>5</v>
      </c>
      <c r="B13" t="s">
        <v>17</v>
      </c>
      <c r="C13" t="s">
        <v>15</v>
      </c>
      <c r="D13" t="s">
        <v>16</v>
      </c>
      <c r="E13" s="38">
        <v>250000000</v>
      </c>
      <c r="F13" s="15">
        <v>2450.935</v>
      </c>
      <c r="G13" s="52">
        <v>0.0584</v>
      </c>
      <c r="H13" s="17">
        <v>41484</v>
      </c>
      <c r="J13" s="16"/>
    </row>
    <row r="14" spans="1:10" ht="12.75" customHeight="1">
      <c r="A14">
        <v>6</v>
      </c>
      <c r="B14" t="s">
        <v>103</v>
      </c>
      <c r="C14" t="s">
        <v>101</v>
      </c>
      <c r="D14" t="s">
        <v>13</v>
      </c>
      <c r="E14" s="38">
        <v>250000000</v>
      </c>
      <c r="F14" s="15">
        <v>2421.8</v>
      </c>
      <c r="G14" s="52">
        <v>0.057699999999999994</v>
      </c>
      <c r="H14" s="17">
        <v>41537</v>
      </c>
      <c r="J14" s="16"/>
    </row>
    <row r="15" spans="1:10" ht="12.75" customHeight="1">
      <c r="A15">
        <v>7</v>
      </c>
      <c r="B15" t="s">
        <v>106</v>
      </c>
      <c r="C15" t="s">
        <v>104</v>
      </c>
      <c r="D15" t="s">
        <v>16</v>
      </c>
      <c r="E15" s="38">
        <v>250000000</v>
      </c>
      <c r="F15" s="15">
        <v>2373.9175</v>
      </c>
      <c r="G15" s="52">
        <v>0.0565</v>
      </c>
      <c r="H15" s="17">
        <v>41628</v>
      </c>
      <c r="J15" s="16"/>
    </row>
    <row r="16" spans="1:10" ht="12.75" customHeight="1">
      <c r="A16">
        <v>8</v>
      </c>
      <c r="B16" t="s">
        <v>109</v>
      </c>
      <c r="C16" t="s">
        <v>107</v>
      </c>
      <c r="D16" t="s">
        <v>16</v>
      </c>
      <c r="E16" s="38">
        <v>150000000</v>
      </c>
      <c r="F16" s="15">
        <v>1482.6105</v>
      </c>
      <c r="G16" s="52">
        <v>0.0353</v>
      </c>
      <c r="H16" s="17">
        <v>41449</v>
      </c>
      <c r="J16" s="16"/>
    </row>
    <row r="17" spans="1:10" ht="12.75" customHeight="1">
      <c r="A17">
        <v>9</v>
      </c>
      <c r="B17" t="s">
        <v>111</v>
      </c>
      <c r="C17" t="s">
        <v>33</v>
      </c>
      <c r="D17" t="s">
        <v>13</v>
      </c>
      <c r="E17" s="38">
        <v>120000000</v>
      </c>
      <c r="F17" s="15">
        <v>1189.5732</v>
      </c>
      <c r="G17" s="52">
        <v>0.028300000000000002</v>
      </c>
      <c r="H17" s="17">
        <v>41435</v>
      </c>
      <c r="J17" s="16"/>
    </row>
    <row r="18" spans="1:10" ht="12.75" customHeight="1">
      <c r="A18">
        <v>10</v>
      </c>
      <c r="B18" t="s">
        <v>114</v>
      </c>
      <c r="C18" t="s">
        <v>112</v>
      </c>
      <c r="D18" t="s">
        <v>13</v>
      </c>
      <c r="E18" s="38">
        <v>50000000</v>
      </c>
      <c r="F18" s="15">
        <v>495.3515</v>
      </c>
      <c r="G18" s="52">
        <v>0.0118</v>
      </c>
      <c r="H18" s="17">
        <v>41438</v>
      </c>
      <c r="J18" s="16"/>
    </row>
    <row r="19" spans="1:10" ht="12.75" customHeight="1">
      <c r="A19">
        <v>11</v>
      </c>
      <c r="B19" t="s">
        <v>117</v>
      </c>
      <c r="C19" t="s">
        <v>115</v>
      </c>
      <c r="D19" t="s">
        <v>16</v>
      </c>
      <c r="E19" s="38">
        <v>10000000</v>
      </c>
      <c r="F19" s="15">
        <v>99.2931</v>
      </c>
      <c r="G19" s="52">
        <v>0.0024</v>
      </c>
      <c r="H19" s="17">
        <v>41428</v>
      </c>
      <c r="J19" s="16"/>
    </row>
    <row r="20" spans="1:10" ht="12.75" customHeight="1">
      <c r="A20">
        <v>12</v>
      </c>
      <c r="B20" t="s">
        <v>120</v>
      </c>
      <c r="C20" t="s">
        <v>118</v>
      </c>
      <c r="D20" t="s">
        <v>16</v>
      </c>
      <c r="E20" s="38">
        <v>500000</v>
      </c>
      <c r="F20" s="15">
        <v>4.608835</v>
      </c>
      <c r="G20" s="52">
        <v>0.0001</v>
      </c>
      <c r="H20" s="17">
        <v>41732</v>
      </c>
      <c r="J20" s="16"/>
    </row>
    <row r="21" spans="1:10" ht="12.75" customHeight="1">
      <c r="A21" s="36"/>
      <c r="B21" s="36"/>
      <c r="C21" s="19" t="s">
        <v>50</v>
      </c>
      <c r="D21" s="19"/>
      <c r="E21" s="19"/>
      <c r="F21" s="20">
        <f>SUM(F9:F20)</f>
        <v>22293.299934999995</v>
      </c>
      <c r="G21" s="21">
        <f>SUM(G9:G20)</f>
        <v>0.5309999999999999</v>
      </c>
      <c r="H21" s="22"/>
      <c r="I21" s="32"/>
      <c r="J21" s="16"/>
    </row>
    <row r="22" spans="6:10" ht="12.75" customHeight="1">
      <c r="F22" s="15"/>
      <c r="G22" s="16"/>
      <c r="H22" s="17"/>
      <c r="J22" s="16"/>
    </row>
    <row r="23" spans="3:10" ht="12.75" customHeight="1">
      <c r="C23" s="1" t="s">
        <v>51</v>
      </c>
      <c r="F23" s="15"/>
      <c r="G23" s="16"/>
      <c r="H23" s="17"/>
      <c r="J23" s="16"/>
    </row>
    <row r="24" spans="1:10" ht="12.75" customHeight="1">
      <c r="A24">
        <v>13</v>
      </c>
      <c r="B24" t="s">
        <v>76</v>
      </c>
      <c r="C24" t="s">
        <v>75</v>
      </c>
      <c r="D24" t="s">
        <v>13</v>
      </c>
      <c r="E24" s="38">
        <v>250000000</v>
      </c>
      <c r="F24" s="15">
        <v>2468.6125</v>
      </c>
      <c r="G24" s="52">
        <v>0.0588</v>
      </c>
      <c r="H24" s="17">
        <v>41453</v>
      </c>
      <c r="J24" s="16"/>
    </row>
    <row r="25" spans="1:8" ht="12.75" customHeight="1">
      <c r="A25">
        <v>14</v>
      </c>
      <c r="B25" t="s">
        <v>123</v>
      </c>
      <c r="C25" t="s">
        <v>122</v>
      </c>
      <c r="D25" t="s">
        <v>16</v>
      </c>
      <c r="E25" s="38">
        <v>200000000</v>
      </c>
      <c r="F25" s="15">
        <v>1937.344</v>
      </c>
      <c r="G25" s="52">
        <v>0.0461</v>
      </c>
      <c r="H25" s="17">
        <v>41534</v>
      </c>
    </row>
    <row r="26" spans="1:8" ht="12.75" customHeight="1">
      <c r="A26">
        <v>15</v>
      </c>
      <c r="B26" t="s">
        <v>78</v>
      </c>
      <c r="C26" t="s">
        <v>77</v>
      </c>
      <c r="D26" t="s">
        <v>21</v>
      </c>
      <c r="E26" s="38">
        <v>150000000</v>
      </c>
      <c r="F26" s="15">
        <v>1479.8805</v>
      </c>
      <c r="G26" s="52">
        <v>0.0352</v>
      </c>
      <c r="H26" s="17">
        <v>41453</v>
      </c>
    </row>
    <row r="27" spans="1:8" ht="12.75" customHeight="1">
      <c r="A27">
        <v>16</v>
      </c>
      <c r="B27" t="s">
        <v>125</v>
      </c>
      <c r="C27" t="s">
        <v>124</v>
      </c>
      <c r="D27" t="s">
        <v>16</v>
      </c>
      <c r="E27" s="38">
        <v>100000000</v>
      </c>
      <c r="F27" s="15">
        <v>998.533</v>
      </c>
      <c r="G27" s="52">
        <v>0.023799999999999998</v>
      </c>
      <c r="H27" s="17">
        <v>41401</v>
      </c>
    </row>
    <row r="28" spans="1:8" ht="12.75" customHeight="1">
      <c r="A28">
        <v>17</v>
      </c>
      <c r="B28" t="s">
        <v>126</v>
      </c>
      <c r="C28" t="s">
        <v>79</v>
      </c>
      <c r="D28" t="s">
        <v>16</v>
      </c>
      <c r="E28" s="38">
        <v>50000000</v>
      </c>
      <c r="F28" s="15">
        <v>499.761</v>
      </c>
      <c r="G28" s="52">
        <v>0.011899999999999999</v>
      </c>
      <c r="H28" s="17">
        <v>41397</v>
      </c>
    </row>
    <row r="29" spans="1:8" ht="12.75" customHeight="1">
      <c r="A29">
        <v>18</v>
      </c>
      <c r="B29" t="s">
        <v>128</v>
      </c>
      <c r="C29" t="s">
        <v>127</v>
      </c>
      <c r="D29" t="s">
        <v>16</v>
      </c>
      <c r="E29" s="38">
        <v>50000000</v>
      </c>
      <c r="F29" s="15">
        <v>493.7845</v>
      </c>
      <c r="G29" s="52">
        <v>0.0118</v>
      </c>
      <c r="H29" s="17">
        <v>41453</v>
      </c>
    </row>
    <row r="30" spans="1:8" ht="12.75" customHeight="1">
      <c r="A30">
        <v>19</v>
      </c>
      <c r="B30" t="s">
        <v>130</v>
      </c>
      <c r="C30" t="s">
        <v>129</v>
      </c>
      <c r="D30" t="s">
        <v>16</v>
      </c>
      <c r="E30" s="38">
        <v>50000000</v>
      </c>
      <c r="F30" s="15">
        <v>458.599</v>
      </c>
      <c r="G30" s="52">
        <v>0.0109</v>
      </c>
      <c r="H30" s="17">
        <v>41758</v>
      </c>
    </row>
    <row r="31" spans="1:8" ht="12.75" customHeight="1">
      <c r="A31">
        <v>20</v>
      </c>
      <c r="B31" t="s">
        <v>132</v>
      </c>
      <c r="C31" t="s">
        <v>131</v>
      </c>
      <c r="D31" t="s">
        <v>16</v>
      </c>
      <c r="E31" s="38">
        <v>37500000</v>
      </c>
      <c r="F31" s="15">
        <v>343.2525</v>
      </c>
      <c r="G31" s="52">
        <v>0.008199999999999999</v>
      </c>
      <c r="H31" s="17">
        <v>41758</v>
      </c>
    </row>
    <row r="32" spans="1:8" ht="12.75" customHeight="1">
      <c r="A32">
        <v>21</v>
      </c>
      <c r="B32" t="s">
        <v>134</v>
      </c>
      <c r="C32" t="s">
        <v>133</v>
      </c>
      <c r="D32" t="s">
        <v>21</v>
      </c>
      <c r="E32" s="38">
        <v>5000000</v>
      </c>
      <c r="F32" s="15">
        <v>48.60965</v>
      </c>
      <c r="G32" s="52">
        <v>0.0012</v>
      </c>
      <c r="H32" s="17">
        <v>41515</v>
      </c>
    </row>
    <row r="33" spans="1:9" ht="12.75" customHeight="1">
      <c r="A33" s="36"/>
      <c r="B33" s="36"/>
      <c r="C33" s="19" t="s">
        <v>50</v>
      </c>
      <c r="D33" s="19"/>
      <c r="E33" s="19"/>
      <c r="F33" s="20">
        <f>SUM(F24:F32)</f>
        <v>8728.376650000002</v>
      </c>
      <c r="G33" s="21">
        <f>SUM(G24:G32)</f>
        <v>0.2079</v>
      </c>
      <c r="H33" s="22"/>
      <c r="I33" s="32"/>
    </row>
    <row r="34" spans="6:8" ht="12.75" customHeight="1">
      <c r="F34" s="15"/>
      <c r="G34" s="16"/>
      <c r="H34" s="17"/>
    </row>
    <row r="35" spans="3:8" ht="12.75" customHeight="1">
      <c r="C35" s="1" t="s">
        <v>135</v>
      </c>
      <c r="F35" s="15"/>
      <c r="G35" s="16"/>
      <c r="H35" s="17"/>
    </row>
    <row r="36" spans="1:8" ht="12.75" customHeight="1">
      <c r="A36">
        <v>22</v>
      </c>
      <c r="B36" t="s">
        <v>137</v>
      </c>
      <c r="C36" t="s">
        <v>136</v>
      </c>
      <c r="D36" t="s">
        <v>113</v>
      </c>
      <c r="E36" s="38">
        <v>100000000</v>
      </c>
      <c r="F36" s="15">
        <v>988.173</v>
      </c>
      <c r="G36" s="52">
        <v>0.0235</v>
      </c>
      <c r="H36" s="17">
        <v>41453</v>
      </c>
    </row>
    <row r="37" spans="1:9" ht="12.75" customHeight="1">
      <c r="A37" s="36"/>
      <c r="B37" s="36"/>
      <c r="C37" s="19" t="s">
        <v>50</v>
      </c>
      <c r="D37" s="19"/>
      <c r="E37" s="19"/>
      <c r="F37" s="20">
        <f>SUM(F36:F36)</f>
        <v>988.173</v>
      </c>
      <c r="G37" s="21">
        <f>SUM(G36:G36)</f>
        <v>0.0235</v>
      </c>
      <c r="H37" s="22"/>
      <c r="I37" s="32"/>
    </row>
    <row r="38" spans="6:8" ht="12.75" customHeight="1">
      <c r="F38" s="15"/>
      <c r="G38" s="16"/>
      <c r="H38" s="17"/>
    </row>
    <row r="39" spans="3:8" ht="12.75" customHeight="1">
      <c r="C39" s="1" t="s">
        <v>81</v>
      </c>
      <c r="F39" s="15"/>
      <c r="G39" s="16"/>
      <c r="H39" s="17"/>
    </row>
    <row r="40" spans="3:8" ht="12.75" customHeight="1">
      <c r="C40" s="1" t="s">
        <v>82</v>
      </c>
      <c r="F40" s="15"/>
      <c r="G40" s="16"/>
      <c r="H40" s="17"/>
    </row>
    <row r="41" spans="1:8" ht="12.75" customHeight="1">
      <c r="A41">
        <v>23</v>
      </c>
      <c r="B41" t="s">
        <v>138</v>
      </c>
      <c r="C41" t="s">
        <v>71</v>
      </c>
      <c r="D41" t="s">
        <v>102</v>
      </c>
      <c r="E41" s="38">
        <v>225000000</v>
      </c>
      <c r="F41" s="15">
        <v>2249.559</v>
      </c>
      <c r="G41" s="52">
        <v>0.0536</v>
      </c>
      <c r="H41" s="17">
        <v>41397</v>
      </c>
    </row>
    <row r="42" spans="1:8" ht="12.75" customHeight="1">
      <c r="A42">
        <v>24</v>
      </c>
      <c r="B42" t="s">
        <v>140</v>
      </c>
      <c r="C42" t="s">
        <v>139</v>
      </c>
      <c r="D42" t="s">
        <v>105</v>
      </c>
      <c r="E42" s="38">
        <v>200000000</v>
      </c>
      <c r="F42" s="15">
        <v>2167.722</v>
      </c>
      <c r="G42" s="52">
        <v>0.0516</v>
      </c>
      <c r="H42" s="17">
        <v>41474</v>
      </c>
    </row>
    <row r="43" spans="1:8" ht="12.75" customHeight="1">
      <c r="A43">
        <v>25</v>
      </c>
      <c r="B43" t="s">
        <v>142</v>
      </c>
      <c r="C43" t="s">
        <v>141</v>
      </c>
      <c r="D43" t="s">
        <v>110</v>
      </c>
      <c r="E43" s="38">
        <v>140000000</v>
      </c>
      <c r="F43" s="15">
        <v>1402.0384</v>
      </c>
      <c r="G43" s="52">
        <v>0.0334</v>
      </c>
      <c r="H43" s="17">
        <v>41430</v>
      </c>
    </row>
    <row r="44" spans="1:8" ht="12.75" customHeight="1">
      <c r="A44">
        <v>26</v>
      </c>
      <c r="B44" t="s">
        <v>144</v>
      </c>
      <c r="C44" t="s">
        <v>143</v>
      </c>
      <c r="D44" t="s">
        <v>108</v>
      </c>
      <c r="E44" s="38">
        <v>100000000</v>
      </c>
      <c r="F44" s="15">
        <v>1001.334</v>
      </c>
      <c r="G44" s="52">
        <v>0.0239</v>
      </c>
      <c r="H44" s="17">
        <v>41432</v>
      </c>
    </row>
    <row r="45" spans="1:8" ht="12.75" customHeight="1">
      <c r="A45">
        <v>27</v>
      </c>
      <c r="B45" t="s">
        <v>146</v>
      </c>
      <c r="C45" t="s">
        <v>145</v>
      </c>
      <c r="D45" t="s">
        <v>116</v>
      </c>
      <c r="E45" s="38">
        <v>80000000</v>
      </c>
      <c r="F45" s="15">
        <v>813.512</v>
      </c>
      <c r="G45" s="52">
        <v>0.0194</v>
      </c>
      <c r="H45" s="17">
        <v>41869</v>
      </c>
    </row>
    <row r="46" spans="1:8" ht="12.75" customHeight="1">
      <c r="A46">
        <v>28</v>
      </c>
      <c r="B46" t="s">
        <v>147</v>
      </c>
      <c r="C46" t="s">
        <v>131</v>
      </c>
      <c r="D46" t="s">
        <v>119</v>
      </c>
      <c r="E46" s="38">
        <v>50000000</v>
      </c>
      <c r="F46" s="15">
        <v>507.8375</v>
      </c>
      <c r="G46" s="52">
        <v>0.0121</v>
      </c>
      <c r="H46" s="17">
        <v>41879</v>
      </c>
    </row>
    <row r="47" spans="1:8" ht="12.75" customHeight="1">
      <c r="A47">
        <v>29</v>
      </c>
      <c r="B47" t="s">
        <v>149</v>
      </c>
      <c r="C47" t="s">
        <v>148</v>
      </c>
      <c r="D47" t="s">
        <v>102</v>
      </c>
      <c r="E47" s="38">
        <v>50000000</v>
      </c>
      <c r="F47" s="15">
        <v>506.8285</v>
      </c>
      <c r="G47" s="52">
        <v>0.0121</v>
      </c>
      <c r="H47" s="17">
        <v>41930</v>
      </c>
    </row>
    <row r="48" spans="1:8" ht="12.75" customHeight="1">
      <c r="A48">
        <v>30</v>
      </c>
      <c r="B48" t="s">
        <v>150</v>
      </c>
      <c r="C48" t="s">
        <v>148</v>
      </c>
      <c r="D48" t="s">
        <v>108</v>
      </c>
      <c r="E48" s="38">
        <v>50000000</v>
      </c>
      <c r="F48" s="15">
        <v>505.2125</v>
      </c>
      <c r="G48" s="52">
        <v>0.012</v>
      </c>
      <c r="H48" s="17">
        <v>41867</v>
      </c>
    </row>
    <row r="49" spans="1:8" ht="12.75" customHeight="1">
      <c r="A49">
        <v>31</v>
      </c>
      <c r="B49" t="s">
        <v>152</v>
      </c>
      <c r="C49" t="s">
        <v>151</v>
      </c>
      <c r="D49" t="s">
        <v>121</v>
      </c>
      <c r="E49" s="38">
        <v>20000000</v>
      </c>
      <c r="F49" s="15">
        <v>201.1972</v>
      </c>
      <c r="G49" s="52">
        <v>0.0048</v>
      </c>
      <c r="H49" s="17">
        <v>41877</v>
      </c>
    </row>
    <row r="50" spans="1:9" ht="12.75" customHeight="1">
      <c r="A50" s="36"/>
      <c r="B50" s="36"/>
      <c r="C50" s="19" t="s">
        <v>50</v>
      </c>
      <c r="D50" s="19"/>
      <c r="E50" s="19"/>
      <c r="F50" s="20">
        <f>SUM(F41:F49)</f>
        <v>9355.2411</v>
      </c>
      <c r="G50" s="21">
        <f>SUM(G41:G49)</f>
        <v>0.22290000000000001</v>
      </c>
      <c r="H50" s="22"/>
      <c r="I50" s="32"/>
    </row>
    <row r="51" spans="6:8" ht="12.75" customHeight="1">
      <c r="F51" s="15"/>
      <c r="G51" s="16"/>
      <c r="H51" s="17"/>
    </row>
    <row r="52" spans="3:8" ht="12.75" customHeight="1">
      <c r="C52" s="1" t="s">
        <v>85</v>
      </c>
      <c r="F52" s="15"/>
      <c r="G52" s="16"/>
      <c r="H52" s="17"/>
    </row>
    <row r="53" spans="1:8" ht="12.75" customHeight="1">
      <c r="A53">
        <v>32</v>
      </c>
      <c r="B53" t="s">
        <v>154</v>
      </c>
      <c r="C53" t="s">
        <v>153</v>
      </c>
      <c r="D53" t="s">
        <v>29</v>
      </c>
      <c r="E53" s="38">
        <v>40000000</v>
      </c>
      <c r="F53" s="15">
        <v>400</v>
      </c>
      <c r="G53" s="52">
        <v>0.0095</v>
      </c>
      <c r="H53" s="17">
        <v>41396</v>
      </c>
    </row>
    <row r="54" spans="1:9" ht="12.75" customHeight="1">
      <c r="A54" s="36"/>
      <c r="B54" s="36"/>
      <c r="C54" s="19" t="s">
        <v>50</v>
      </c>
      <c r="D54" s="19"/>
      <c r="E54" s="19"/>
      <c r="F54" s="20">
        <f>SUM(F53:F53)</f>
        <v>400</v>
      </c>
      <c r="G54" s="21">
        <f>SUM(G53:G53)</f>
        <v>0.0095</v>
      </c>
      <c r="H54" s="22"/>
      <c r="I54" s="32"/>
    </row>
    <row r="55" spans="6:8" ht="12.75" customHeight="1">
      <c r="F55" s="15"/>
      <c r="G55" s="16"/>
      <c r="H55" s="17"/>
    </row>
    <row r="56" spans="3:8" ht="12.75" customHeight="1">
      <c r="C56" s="1" t="s">
        <v>88</v>
      </c>
      <c r="F56" s="15">
        <v>363.840508</v>
      </c>
      <c r="G56" s="52">
        <v>0.0087</v>
      </c>
      <c r="H56" s="17"/>
    </row>
    <row r="57" spans="1:9" ht="12.75" customHeight="1">
      <c r="A57" s="36"/>
      <c r="B57" s="36"/>
      <c r="C57" s="19" t="s">
        <v>50</v>
      </c>
      <c r="D57" s="19"/>
      <c r="E57" s="19"/>
      <c r="F57" s="20">
        <f>SUM(F56:F56)</f>
        <v>363.840508</v>
      </c>
      <c r="G57" s="21">
        <f>SUM(G56:G56)</f>
        <v>0.0087</v>
      </c>
      <c r="H57" s="22"/>
      <c r="I57" s="32"/>
    </row>
    <row r="58" spans="6:8" ht="12.75" customHeight="1">
      <c r="F58" s="15"/>
      <c r="G58" s="16"/>
      <c r="H58" s="17"/>
    </row>
    <row r="59" spans="3:8" ht="12.75" customHeight="1">
      <c r="C59" s="1" t="s">
        <v>89</v>
      </c>
      <c r="F59" s="15"/>
      <c r="G59" s="16"/>
      <c r="H59" s="17"/>
    </row>
    <row r="60" spans="3:8" ht="12.75" customHeight="1">
      <c r="C60" s="1" t="s">
        <v>90</v>
      </c>
      <c r="F60" s="15">
        <v>-146.456603</v>
      </c>
      <c r="G60" s="52">
        <v>-0.0034999999999999996</v>
      </c>
      <c r="H60" s="17"/>
    </row>
    <row r="61" spans="1:9" ht="12.75" customHeight="1">
      <c r="A61" s="36"/>
      <c r="B61" s="36"/>
      <c r="C61" s="19" t="s">
        <v>50</v>
      </c>
      <c r="D61" s="19"/>
      <c r="E61" s="19"/>
      <c r="F61" s="20">
        <f>SUM(F60:F60)</f>
        <v>-146.456603</v>
      </c>
      <c r="G61" s="21">
        <f>SUM(G60:G60)</f>
        <v>-0.0034999999999999996</v>
      </c>
      <c r="H61" s="22"/>
      <c r="I61" s="32"/>
    </row>
    <row r="62" spans="1:9" ht="12.75" customHeight="1">
      <c r="A62" s="27"/>
      <c r="B62" s="27"/>
      <c r="C62" s="23" t="s">
        <v>91</v>
      </c>
      <c r="D62" s="23"/>
      <c r="E62" s="23"/>
      <c r="F62" s="24">
        <f>SUM(F21,F33,F37,F50,F54,F57,F61)</f>
        <v>41982.47459</v>
      </c>
      <c r="G62" s="25">
        <f>SUM(G21,G33,G37,G50,G54,G57,G61)</f>
        <v>0.9999999999999999</v>
      </c>
      <c r="H62" s="26"/>
      <c r="I62" s="33"/>
    </row>
    <row r="63" ht="12.75" customHeight="1"/>
    <row r="64" ht="12.75" customHeight="1">
      <c r="C64" s="1" t="s">
        <v>363</v>
      </c>
    </row>
    <row r="65" ht="12.75" customHeight="1">
      <c r="C65" s="1" t="s">
        <v>364</v>
      </c>
    </row>
    <row r="66" ht="12.75" customHeight="1">
      <c r="C66" s="1"/>
    </row>
    <row r="67" spans="3:9" ht="12.75" customHeight="1">
      <c r="C67" s="55" t="s">
        <v>366</v>
      </c>
      <c r="D67" s="55"/>
      <c r="E67" s="55"/>
      <c r="F67" s="57"/>
      <c r="G67" s="57"/>
      <c r="H67" s="57"/>
      <c r="I67" s="71"/>
    </row>
    <row r="68" spans="3:9" ht="12.75" customHeight="1">
      <c r="C68" s="55" t="s">
        <v>367</v>
      </c>
      <c r="D68" s="58" t="s">
        <v>368</v>
      </c>
      <c r="E68" s="55"/>
      <c r="F68" s="57"/>
      <c r="G68" s="57"/>
      <c r="H68" s="57"/>
      <c r="I68" s="71"/>
    </row>
    <row r="69" spans="3:9" ht="12.75" customHeight="1">
      <c r="C69" s="55" t="s">
        <v>369</v>
      </c>
      <c r="D69" s="55"/>
      <c r="E69" s="55"/>
      <c r="F69" s="57"/>
      <c r="G69" s="57"/>
      <c r="H69" s="57"/>
      <c r="I69" s="71"/>
    </row>
    <row r="70" spans="3:9" ht="12.75" customHeight="1">
      <c r="C70" s="59" t="s">
        <v>467</v>
      </c>
      <c r="D70" s="60">
        <v>1249.6941</v>
      </c>
      <c r="E70" s="55"/>
      <c r="F70" s="57"/>
      <c r="G70" s="57"/>
      <c r="H70" s="57"/>
      <c r="I70" s="71"/>
    </row>
    <row r="71" spans="3:9" ht="12.75" customHeight="1">
      <c r="C71" s="59" t="s">
        <v>473</v>
      </c>
      <c r="D71" s="60">
        <v>1001.7971</v>
      </c>
      <c r="E71" s="55"/>
      <c r="F71" s="57"/>
      <c r="G71" s="57"/>
      <c r="H71" s="57"/>
      <c r="I71" s="71"/>
    </row>
    <row r="72" spans="3:9" ht="12.75" customHeight="1">
      <c r="C72" s="59" t="s">
        <v>474</v>
      </c>
      <c r="D72" s="60">
        <v>1001.8948</v>
      </c>
      <c r="E72" s="55"/>
      <c r="F72" s="57"/>
      <c r="G72" s="57"/>
      <c r="H72" s="57"/>
      <c r="I72" s="71"/>
    </row>
    <row r="73" spans="3:9" ht="12.75" customHeight="1">
      <c r="C73" s="59" t="s">
        <v>475</v>
      </c>
      <c r="D73" s="60">
        <v>1002.2993</v>
      </c>
      <c r="E73" s="55"/>
      <c r="F73" s="57"/>
      <c r="G73" s="57"/>
      <c r="H73" s="57"/>
      <c r="I73" s="71"/>
    </row>
    <row r="74" spans="3:9" ht="12.75" customHeight="1">
      <c r="C74" s="59" t="s">
        <v>476</v>
      </c>
      <c r="D74" s="60">
        <v>1001.8972</v>
      </c>
      <c r="E74" s="55"/>
      <c r="F74" s="57"/>
      <c r="G74" s="57"/>
      <c r="H74" s="57"/>
      <c r="I74" s="71"/>
    </row>
    <row r="75" spans="3:9" ht="12.75" customHeight="1">
      <c r="C75" s="59" t="s">
        <v>370</v>
      </c>
      <c r="D75" s="60">
        <v>1250.5828</v>
      </c>
      <c r="E75" s="55"/>
      <c r="F75" s="57"/>
      <c r="G75" s="57"/>
      <c r="H75" s="57"/>
      <c r="I75" s="71"/>
    </row>
    <row r="76" spans="3:9" ht="12.75" customHeight="1">
      <c r="C76" s="59" t="s">
        <v>384</v>
      </c>
      <c r="D76" s="60">
        <v>1001.8087</v>
      </c>
      <c r="E76" s="55"/>
      <c r="F76" s="57"/>
      <c r="G76" s="57"/>
      <c r="H76" s="57"/>
      <c r="I76" s="71"/>
    </row>
    <row r="77" spans="3:9" ht="12.75" customHeight="1">
      <c r="C77" s="59" t="s">
        <v>385</v>
      </c>
      <c r="D77" s="60">
        <v>1001.9178</v>
      </c>
      <c r="E77" s="55"/>
      <c r="F77" s="57"/>
      <c r="G77" s="57"/>
      <c r="H77" s="57"/>
      <c r="I77" s="71"/>
    </row>
    <row r="78" spans="3:9" ht="12.75" customHeight="1">
      <c r="C78" s="59" t="s">
        <v>386</v>
      </c>
      <c r="D78" s="60">
        <v>1001.995</v>
      </c>
      <c r="E78" s="55"/>
      <c r="F78" s="57"/>
      <c r="G78" s="57"/>
      <c r="H78" s="57"/>
      <c r="I78" s="71"/>
    </row>
    <row r="79" spans="3:9" ht="12.75" customHeight="1">
      <c r="C79" s="59" t="s">
        <v>373</v>
      </c>
      <c r="D79" s="61"/>
      <c r="E79" s="55"/>
      <c r="F79" s="57"/>
      <c r="G79" s="57"/>
      <c r="H79" s="57"/>
      <c r="I79" s="71"/>
    </row>
    <row r="80" spans="3:9" ht="12.75" customHeight="1">
      <c r="C80" s="59" t="s">
        <v>467</v>
      </c>
      <c r="D80" s="60">
        <v>1259.7384</v>
      </c>
      <c r="E80" s="123"/>
      <c r="F80" s="123"/>
      <c r="G80" s="57"/>
      <c r="H80" s="57"/>
      <c r="I80" s="71"/>
    </row>
    <row r="81" spans="3:9" ht="12.75" customHeight="1">
      <c r="C81" s="59" t="s">
        <v>473</v>
      </c>
      <c r="D81" s="60">
        <v>1001</v>
      </c>
      <c r="E81" s="123"/>
      <c r="F81" s="123"/>
      <c r="G81" s="57"/>
      <c r="H81" s="57"/>
      <c r="I81" s="71"/>
    </row>
    <row r="82" spans="3:9" ht="12.75" customHeight="1">
      <c r="C82" s="59" t="s">
        <v>474</v>
      </c>
      <c r="D82" s="60">
        <v>1000.7736</v>
      </c>
      <c r="E82" s="123"/>
      <c r="F82" s="123"/>
      <c r="G82" s="57"/>
      <c r="H82" s="57"/>
      <c r="I82" s="71"/>
    </row>
    <row r="83" spans="3:9" ht="12.75" customHeight="1">
      <c r="C83" s="59" t="s">
        <v>475</v>
      </c>
      <c r="D83" s="60">
        <v>1002.2393</v>
      </c>
      <c r="E83" s="123"/>
      <c r="F83" s="123"/>
      <c r="G83" s="57"/>
      <c r="H83" s="57"/>
      <c r="I83" s="71"/>
    </row>
    <row r="84" spans="3:9" ht="12.75" customHeight="1">
      <c r="C84" s="59" t="s">
        <v>476</v>
      </c>
      <c r="D84" s="60">
        <v>1001.9327</v>
      </c>
      <c r="E84" s="123"/>
      <c r="F84" s="123"/>
      <c r="G84" s="57"/>
      <c r="H84" s="57"/>
      <c r="I84" s="71"/>
    </row>
    <row r="85" spans="3:9" ht="12.75" customHeight="1">
      <c r="C85" s="59" t="s">
        <v>477</v>
      </c>
      <c r="D85" s="60">
        <v>1259.5912</v>
      </c>
      <c r="E85" s="123"/>
      <c r="F85" s="123"/>
      <c r="G85" s="57"/>
      <c r="H85" s="57"/>
      <c r="I85" s="71"/>
    </row>
    <row r="86" spans="3:9" ht="12.75" customHeight="1">
      <c r="C86" s="59" t="s">
        <v>370</v>
      </c>
      <c r="D86" s="60">
        <v>1261.0067</v>
      </c>
      <c r="E86" s="123"/>
      <c r="F86" s="123"/>
      <c r="G86" s="57"/>
      <c r="H86" s="57"/>
      <c r="I86" s="71"/>
    </row>
    <row r="87" spans="3:9" ht="12.75" customHeight="1">
      <c r="C87" s="59" t="s">
        <v>384</v>
      </c>
      <c r="D87" s="60">
        <v>1002</v>
      </c>
      <c r="E87" s="123"/>
      <c r="F87" s="123"/>
      <c r="G87" s="57"/>
      <c r="H87" s="57"/>
      <c r="I87" s="71"/>
    </row>
    <row r="88" spans="3:9" ht="12.75" customHeight="1">
      <c r="C88" s="59" t="s">
        <v>385</v>
      </c>
      <c r="D88" s="60">
        <v>1001.3312</v>
      </c>
      <c r="E88" s="123"/>
      <c r="F88" s="123"/>
      <c r="G88" s="57"/>
      <c r="H88" s="57"/>
      <c r="I88" s="71"/>
    </row>
    <row r="89" spans="3:9" ht="12.75" customHeight="1">
      <c r="C89" s="59" t="s">
        <v>386</v>
      </c>
      <c r="D89" s="60">
        <v>1002.0263</v>
      </c>
      <c r="E89" s="123"/>
      <c r="F89" s="123"/>
      <c r="G89" s="57"/>
      <c r="H89" s="57"/>
      <c r="I89" s="71"/>
    </row>
    <row r="90" spans="3:9" ht="12.75" customHeight="1">
      <c r="C90" s="59" t="s">
        <v>447</v>
      </c>
      <c r="D90" s="60">
        <v>1261.0043</v>
      </c>
      <c r="E90" s="123"/>
      <c r="F90" s="123"/>
      <c r="G90" s="57"/>
      <c r="H90" s="57"/>
      <c r="I90" s="71"/>
    </row>
    <row r="91" spans="3:9" ht="12.75" customHeight="1">
      <c r="C91" s="55" t="s">
        <v>374</v>
      </c>
      <c r="D91" s="72" t="s">
        <v>368</v>
      </c>
      <c r="E91" s="55"/>
      <c r="F91" s="57"/>
      <c r="G91" s="57"/>
      <c r="H91" s="57"/>
      <c r="I91" s="71"/>
    </row>
    <row r="92" spans="3:9" ht="12.75" customHeight="1">
      <c r="C92" s="73" t="s">
        <v>375</v>
      </c>
      <c r="D92" s="72" t="s">
        <v>368</v>
      </c>
      <c r="E92" s="55"/>
      <c r="F92" s="57"/>
      <c r="G92" s="57"/>
      <c r="H92" s="57"/>
      <c r="I92" s="71"/>
    </row>
    <row r="93" spans="3:9" ht="23.25" customHeight="1">
      <c r="C93" s="126" t="s">
        <v>376</v>
      </c>
      <c r="D93" s="72">
        <v>400</v>
      </c>
      <c r="E93" s="55"/>
      <c r="F93" s="57"/>
      <c r="G93" s="57"/>
      <c r="H93" s="57"/>
      <c r="I93" s="71"/>
    </row>
    <row r="94" spans="3:9" ht="12.75" customHeight="1">
      <c r="C94" s="55" t="s">
        <v>377</v>
      </c>
      <c r="D94" s="58" t="s">
        <v>451</v>
      </c>
      <c r="E94" s="55"/>
      <c r="F94" s="57"/>
      <c r="G94" s="57"/>
      <c r="H94" s="57"/>
      <c r="I94" s="71"/>
    </row>
    <row r="95" spans="3:9" ht="12.75" customHeight="1">
      <c r="C95" s="55" t="s">
        <v>378</v>
      </c>
      <c r="D95" s="63"/>
      <c r="E95" s="55"/>
      <c r="F95" s="57"/>
      <c r="G95" s="57"/>
      <c r="H95" s="57"/>
      <c r="I95" s="71"/>
    </row>
    <row r="96" spans="3:9" ht="12.75" customHeight="1">
      <c r="C96" s="64" t="s">
        <v>379</v>
      </c>
      <c r="D96" s="65" t="s">
        <v>380</v>
      </c>
      <c r="E96" s="65" t="s">
        <v>381</v>
      </c>
      <c r="F96" s="57"/>
      <c r="G96" s="57"/>
      <c r="H96" s="57"/>
      <c r="I96" s="71"/>
    </row>
    <row r="97" spans="3:9" ht="12.75" customHeight="1">
      <c r="C97" s="59" t="s">
        <v>473</v>
      </c>
      <c r="D97" s="66">
        <v>7.70702</v>
      </c>
      <c r="E97" s="66">
        <v>6.566555999999999</v>
      </c>
      <c r="F97" s="57"/>
      <c r="G97" s="57"/>
      <c r="H97" s="57"/>
      <c r="I97" s="71"/>
    </row>
    <row r="98" spans="3:9" ht="12.75" customHeight="1">
      <c r="C98" s="59" t="s">
        <v>474</v>
      </c>
      <c r="D98" s="67">
        <v>8.006841</v>
      </c>
      <c r="E98" s="67">
        <v>6.822009</v>
      </c>
      <c r="F98" s="57"/>
      <c r="G98" s="57"/>
      <c r="H98" s="57"/>
      <c r="I98" s="71"/>
    </row>
    <row r="99" spans="3:9" ht="12.75" customHeight="1">
      <c r="C99" s="59" t="s">
        <v>475</v>
      </c>
      <c r="D99" s="67">
        <v>7.0871960000000005</v>
      </c>
      <c r="E99" s="67">
        <v>6.0384519999999995</v>
      </c>
      <c r="F99" s="57"/>
      <c r="G99" s="57"/>
      <c r="H99" s="57"/>
      <c r="I99" s="71"/>
    </row>
    <row r="100" spans="3:9" ht="12.75">
      <c r="C100" s="59" t="s">
        <v>476</v>
      </c>
      <c r="D100" s="127">
        <v>7.014963</v>
      </c>
      <c r="E100" s="127">
        <v>5.976906</v>
      </c>
      <c r="F100" s="57"/>
      <c r="G100" s="57"/>
      <c r="H100" s="57"/>
      <c r="I100" s="71"/>
    </row>
    <row r="101" spans="3:9" ht="12.75">
      <c r="C101" s="59" t="s">
        <v>384</v>
      </c>
      <c r="D101" s="67">
        <v>7.019636</v>
      </c>
      <c r="E101" s="67">
        <v>5.980886</v>
      </c>
      <c r="F101" s="57"/>
      <c r="G101" s="57"/>
      <c r="H101" s="57"/>
      <c r="I101" s="71"/>
    </row>
    <row r="102" spans="3:9" ht="12.75">
      <c r="C102" s="59" t="s">
        <v>385</v>
      </c>
      <c r="D102" s="67">
        <v>7.7094890000000005</v>
      </c>
      <c r="E102" s="67">
        <v>6.568658</v>
      </c>
      <c r="F102" s="57"/>
      <c r="G102" s="57"/>
      <c r="H102" s="57"/>
      <c r="I102" s="71"/>
    </row>
    <row r="103" spans="3:9" ht="12.75">
      <c r="C103" s="59" t="s">
        <v>386</v>
      </c>
      <c r="D103" s="127">
        <v>7.197472</v>
      </c>
      <c r="E103" s="127">
        <v>6.132408</v>
      </c>
      <c r="F103" s="57"/>
      <c r="G103" s="57"/>
      <c r="H103" s="57"/>
      <c r="I103" s="71"/>
    </row>
    <row r="104" spans="3:9" ht="12.75">
      <c r="C104" s="68" t="s">
        <v>382</v>
      </c>
      <c r="D104" s="67"/>
      <c r="E104" s="67"/>
      <c r="F104" s="57"/>
      <c r="G104" s="57"/>
      <c r="H104" s="57"/>
      <c r="I104" s="71"/>
    </row>
    <row r="105" spans="3:9" ht="12.75">
      <c r="C105" s="69" t="s">
        <v>383</v>
      </c>
      <c r="D105" s="70"/>
      <c r="E105" s="70"/>
      <c r="F105" s="57"/>
      <c r="G105" s="57"/>
      <c r="H105" s="57"/>
      <c r="I105" s="7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19"/>
  <sheetViews>
    <sheetView zoomScalePageLayoutView="0" workbookViewId="0" topLeftCell="C97">
      <selection activeCell="F109" sqref="F109"/>
    </sheetView>
  </sheetViews>
  <sheetFormatPr defaultColWidth="9.140625" defaultRowHeight="12.75"/>
  <cols>
    <col min="1" max="1" width="7.57421875" style="0" customWidth="1"/>
    <col min="2" max="2" width="16.140625" style="0" customWidth="1"/>
    <col min="3" max="3" width="66.7109375" style="0" customWidth="1"/>
    <col min="4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22.421875" style="0" customWidth="1"/>
    <col min="11" max="11" width="9.140625" style="0" customWidth="1"/>
    <col min="12" max="12" width="14.7109375" style="30" customWidth="1"/>
  </cols>
  <sheetData>
    <row r="1" spans="1:8" ht="18.75">
      <c r="A1" s="3"/>
      <c r="B1" s="3"/>
      <c r="C1" s="138" t="s">
        <v>155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82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38">
        <v>98400</v>
      </c>
      <c r="F9" s="15">
        <v>323.5884</v>
      </c>
      <c r="G9" s="16">
        <v>0.086</v>
      </c>
      <c r="H9" s="17"/>
    </row>
    <row r="10" spans="1:11" ht="12.75" customHeight="1">
      <c r="A10">
        <v>2</v>
      </c>
      <c r="B10" t="s">
        <v>162</v>
      </c>
      <c r="C10" t="s">
        <v>160</v>
      </c>
      <c r="D10" t="s">
        <v>161</v>
      </c>
      <c r="E10" s="38">
        <v>32730</v>
      </c>
      <c r="F10" s="15">
        <v>257.97786</v>
      </c>
      <c r="G10" s="16">
        <v>0.06849999999999999</v>
      </c>
      <c r="H10" s="17"/>
      <c r="J10" s="18"/>
      <c r="K10" s="18"/>
    </row>
    <row r="11" spans="1:11" ht="12.75" customHeight="1">
      <c r="A11">
        <v>3</v>
      </c>
      <c r="B11" t="s">
        <v>165</v>
      </c>
      <c r="C11" t="s">
        <v>163</v>
      </c>
      <c r="D11" t="s">
        <v>164</v>
      </c>
      <c r="E11" s="38">
        <v>19000</v>
      </c>
      <c r="F11" s="15">
        <v>221.0935</v>
      </c>
      <c r="G11" s="16">
        <v>0.0587</v>
      </c>
      <c r="H11" s="17"/>
      <c r="J11" s="16"/>
      <c r="K11" s="16"/>
    </row>
    <row r="12" spans="1:11" ht="12.75" customHeight="1">
      <c r="A12">
        <v>4</v>
      </c>
      <c r="B12" t="s">
        <v>167</v>
      </c>
      <c r="C12" t="s">
        <v>94</v>
      </c>
      <c r="D12" t="s">
        <v>166</v>
      </c>
      <c r="E12" s="38">
        <v>25580</v>
      </c>
      <c r="F12" s="15">
        <v>216.81608</v>
      </c>
      <c r="G12" s="16">
        <v>0.0576</v>
      </c>
      <c r="H12" s="17"/>
      <c r="J12" s="16"/>
      <c r="K12" s="16"/>
    </row>
    <row r="13" spans="1:11" ht="12.75" customHeight="1">
      <c r="A13">
        <v>5</v>
      </c>
      <c r="B13" t="s">
        <v>170</v>
      </c>
      <c r="C13" t="s">
        <v>168</v>
      </c>
      <c r="D13" t="s">
        <v>164</v>
      </c>
      <c r="E13" s="38">
        <v>30090</v>
      </c>
      <c r="F13" s="15">
        <v>205.30407</v>
      </c>
      <c r="G13" s="16">
        <v>0.0545</v>
      </c>
      <c r="H13" s="17"/>
      <c r="J13" s="16"/>
      <c r="K13" s="16"/>
    </row>
    <row r="14" spans="1:11" ht="12.75" customHeight="1">
      <c r="A14">
        <v>6</v>
      </c>
      <c r="B14" t="s">
        <v>172</v>
      </c>
      <c r="C14" t="s">
        <v>171</v>
      </c>
      <c r="D14" t="s">
        <v>169</v>
      </c>
      <c r="E14" s="38">
        <v>7640</v>
      </c>
      <c r="F14" s="15">
        <v>170.78838</v>
      </c>
      <c r="G14" s="16">
        <v>0.0454</v>
      </c>
      <c r="H14" s="17"/>
      <c r="J14" s="16"/>
      <c r="K14" s="16"/>
    </row>
    <row r="15" spans="1:11" ht="12.75" customHeight="1">
      <c r="A15">
        <v>7</v>
      </c>
      <c r="B15" t="s">
        <v>176</v>
      </c>
      <c r="C15" t="s">
        <v>173</v>
      </c>
      <c r="D15" t="s">
        <v>174</v>
      </c>
      <c r="E15" s="38">
        <v>11000</v>
      </c>
      <c r="F15" s="15">
        <v>166.342</v>
      </c>
      <c r="G15" s="16">
        <v>0.044199999999999996</v>
      </c>
      <c r="H15" s="17"/>
      <c r="J15" s="16"/>
      <c r="K15" s="16"/>
    </row>
    <row r="16" spans="1:11" ht="12.75" customHeight="1">
      <c r="A16">
        <v>8</v>
      </c>
      <c r="B16" t="s">
        <v>178</v>
      </c>
      <c r="C16" t="s">
        <v>177</v>
      </c>
      <c r="D16" t="s">
        <v>164</v>
      </c>
      <c r="E16" s="38">
        <v>5560</v>
      </c>
      <c r="F16" s="15">
        <v>125.89508</v>
      </c>
      <c r="G16" s="16">
        <v>0.0334</v>
      </c>
      <c r="H16" s="17"/>
      <c r="J16" s="16"/>
      <c r="K16" s="16"/>
    </row>
    <row r="17" spans="1:11" ht="12.75" customHeight="1">
      <c r="A17">
        <v>9</v>
      </c>
      <c r="B17" t="s">
        <v>181</v>
      </c>
      <c r="C17" t="s">
        <v>179</v>
      </c>
      <c r="D17" t="s">
        <v>169</v>
      </c>
      <c r="E17" s="38">
        <v>6570</v>
      </c>
      <c r="F17" s="15">
        <v>90.56088</v>
      </c>
      <c r="G17" s="16">
        <v>0.0241</v>
      </c>
      <c r="H17" s="17"/>
      <c r="J17" s="16"/>
      <c r="K17" s="16"/>
    </row>
    <row r="18" spans="1:11" ht="12.75" customHeight="1">
      <c r="A18">
        <v>10</v>
      </c>
      <c r="B18" t="s">
        <v>183</v>
      </c>
      <c r="C18" t="s">
        <v>182</v>
      </c>
      <c r="D18" t="s">
        <v>175</v>
      </c>
      <c r="E18" s="38">
        <v>8710</v>
      </c>
      <c r="F18" s="15">
        <v>80.48911</v>
      </c>
      <c r="G18" s="16">
        <v>0.021400000000000002</v>
      </c>
      <c r="H18" s="17"/>
      <c r="J18" s="16"/>
      <c r="K18" s="16"/>
    </row>
    <row r="19" spans="1:11" ht="12.75" customHeight="1">
      <c r="A19">
        <v>11</v>
      </c>
      <c r="B19" t="s">
        <v>186</v>
      </c>
      <c r="C19" t="s">
        <v>184</v>
      </c>
      <c r="D19" t="s">
        <v>180</v>
      </c>
      <c r="E19" s="38">
        <v>19550</v>
      </c>
      <c r="F19" s="15">
        <v>79.23615</v>
      </c>
      <c r="G19" s="16">
        <v>0.021</v>
      </c>
      <c r="H19" s="17"/>
      <c r="J19" s="16"/>
      <c r="K19" s="16"/>
    </row>
    <row r="20" spans="1:11" ht="12.75" customHeight="1">
      <c r="A20">
        <v>12</v>
      </c>
      <c r="B20" t="s">
        <v>188</v>
      </c>
      <c r="C20" t="s">
        <v>79</v>
      </c>
      <c r="D20" t="s">
        <v>175</v>
      </c>
      <c r="E20" s="38">
        <v>25050</v>
      </c>
      <c r="F20" s="15">
        <v>75.15</v>
      </c>
      <c r="G20" s="16">
        <v>0.02</v>
      </c>
      <c r="H20" s="17"/>
      <c r="J20" s="16"/>
      <c r="K20" s="16"/>
    </row>
    <row r="21" spans="1:11" ht="12.75" customHeight="1">
      <c r="A21">
        <v>13</v>
      </c>
      <c r="B21" t="s">
        <v>191</v>
      </c>
      <c r="C21" t="s">
        <v>189</v>
      </c>
      <c r="D21" t="s">
        <v>187</v>
      </c>
      <c r="E21" s="38">
        <v>23000</v>
      </c>
      <c r="F21" s="15">
        <v>75.141</v>
      </c>
      <c r="G21" s="16">
        <v>0.02</v>
      </c>
      <c r="H21" s="17"/>
      <c r="J21" s="16"/>
      <c r="K21" s="16"/>
    </row>
    <row r="22" spans="1:11" ht="12.75" customHeight="1">
      <c r="A22">
        <v>14</v>
      </c>
      <c r="B22" t="s">
        <v>194</v>
      </c>
      <c r="C22" t="s">
        <v>192</v>
      </c>
      <c r="D22" t="s">
        <v>190</v>
      </c>
      <c r="E22" s="38">
        <v>23240</v>
      </c>
      <c r="F22" s="15">
        <v>74.0775</v>
      </c>
      <c r="G22" s="16">
        <v>0.0197</v>
      </c>
      <c r="H22" s="17"/>
      <c r="J22" s="16"/>
      <c r="K22" s="16"/>
    </row>
    <row r="23" spans="1:11" ht="12.75" customHeight="1">
      <c r="A23">
        <v>15</v>
      </c>
      <c r="B23" t="s">
        <v>197</v>
      </c>
      <c r="C23" t="s">
        <v>195</v>
      </c>
      <c r="D23" t="s">
        <v>180</v>
      </c>
      <c r="E23" s="38">
        <v>3580</v>
      </c>
      <c r="F23" s="15">
        <v>72.60956</v>
      </c>
      <c r="G23" s="16">
        <v>0.019299999999999998</v>
      </c>
      <c r="H23" s="17"/>
      <c r="J23" s="16"/>
      <c r="K23" s="16"/>
    </row>
    <row r="24" spans="1:11" ht="12.75" customHeight="1">
      <c r="A24">
        <v>16</v>
      </c>
      <c r="B24" t="s">
        <v>199</v>
      </c>
      <c r="C24" t="s">
        <v>23</v>
      </c>
      <c r="D24" t="s">
        <v>164</v>
      </c>
      <c r="E24" s="38">
        <v>4850</v>
      </c>
      <c r="F24" s="15">
        <v>72.39595</v>
      </c>
      <c r="G24" s="16">
        <v>0.0192</v>
      </c>
      <c r="H24" s="17"/>
      <c r="J24" s="16"/>
      <c r="K24" s="16"/>
    </row>
    <row r="25" spans="1:11" ht="12.75" customHeight="1">
      <c r="A25">
        <v>17</v>
      </c>
      <c r="B25" t="s">
        <v>202</v>
      </c>
      <c r="C25" t="s">
        <v>200</v>
      </c>
      <c r="D25" t="s">
        <v>158</v>
      </c>
      <c r="E25" s="38">
        <v>10030</v>
      </c>
      <c r="F25" s="15">
        <v>58.55514</v>
      </c>
      <c r="G25" s="16">
        <v>0.015600000000000001</v>
      </c>
      <c r="H25" s="17"/>
      <c r="J25" s="16"/>
      <c r="K25" s="16"/>
    </row>
    <row r="26" spans="1:11" ht="12.75" customHeight="1">
      <c r="A26">
        <v>18</v>
      </c>
      <c r="B26" t="s">
        <v>205</v>
      </c>
      <c r="C26" t="s">
        <v>203</v>
      </c>
      <c r="D26" t="s">
        <v>164</v>
      </c>
      <c r="E26" s="38">
        <v>11671</v>
      </c>
      <c r="F26" s="15">
        <v>58.547572</v>
      </c>
      <c r="G26" s="16">
        <v>0.015600000000000001</v>
      </c>
      <c r="H26" s="17"/>
      <c r="J26" s="16"/>
      <c r="K26" s="16"/>
    </row>
    <row r="27" spans="1:11" ht="12.75" customHeight="1">
      <c r="A27">
        <v>19</v>
      </c>
      <c r="B27" t="s">
        <v>208</v>
      </c>
      <c r="C27" t="s">
        <v>206</v>
      </c>
      <c r="D27" t="s">
        <v>180</v>
      </c>
      <c r="E27" s="38">
        <v>6000</v>
      </c>
      <c r="F27" s="15">
        <v>57.063</v>
      </c>
      <c r="G27" s="16">
        <v>0.0152</v>
      </c>
      <c r="H27" s="17"/>
      <c r="J27" s="16"/>
      <c r="K27" s="16"/>
    </row>
    <row r="28" spans="1:11" ht="12.75" customHeight="1">
      <c r="A28">
        <v>20</v>
      </c>
      <c r="B28" t="s">
        <v>211</v>
      </c>
      <c r="C28" t="s">
        <v>209</v>
      </c>
      <c r="D28" t="s">
        <v>198</v>
      </c>
      <c r="E28" s="38">
        <v>5280</v>
      </c>
      <c r="F28" s="15">
        <v>55.35816</v>
      </c>
      <c r="G28" s="16">
        <v>0.0147</v>
      </c>
      <c r="H28" s="17"/>
      <c r="J28" s="16"/>
      <c r="K28" s="16"/>
    </row>
    <row r="29" spans="1:11" ht="12.75" customHeight="1">
      <c r="A29">
        <v>21</v>
      </c>
      <c r="B29" t="s">
        <v>213</v>
      </c>
      <c r="C29" t="s">
        <v>212</v>
      </c>
      <c r="D29" t="s">
        <v>161</v>
      </c>
      <c r="E29" s="38">
        <v>17000</v>
      </c>
      <c r="F29" s="15">
        <v>52.19</v>
      </c>
      <c r="G29" s="16">
        <v>0.0139</v>
      </c>
      <c r="H29" s="17"/>
      <c r="J29" s="16"/>
      <c r="K29" s="16"/>
    </row>
    <row r="30" spans="1:11" ht="12.75" customHeight="1">
      <c r="A30">
        <v>22</v>
      </c>
      <c r="B30" t="s">
        <v>215</v>
      </c>
      <c r="C30" t="s">
        <v>214</v>
      </c>
      <c r="D30" t="s">
        <v>175</v>
      </c>
      <c r="E30" s="38">
        <v>3000</v>
      </c>
      <c r="F30" s="15">
        <v>49.3335</v>
      </c>
      <c r="G30" s="16">
        <v>0.0131</v>
      </c>
      <c r="H30" s="17"/>
      <c r="J30" s="16"/>
      <c r="K30" s="16"/>
    </row>
    <row r="31" spans="1:11" ht="12.75" customHeight="1">
      <c r="A31">
        <v>23</v>
      </c>
      <c r="B31" t="s">
        <v>217</v>
      </c>
      <c r="C31" t="s">
        <v>216</v>
      </c>
      <c r="D31" t="s">
        <v>166</v>
      </c>
      <c r="E31" s="38">
        <v>30000</v>
      </c>
      <c r="F31" s="15">
        <v>45.885</v>
      </c>
      <c r="G31" s="16">
        <v>0.012199999999999999</v>
      </c>
      <c r="H31" s="17"/>
      <c r="J31" s="16"/>
      <c r="K31" s="16"/>
    </row>
    <row r="32" spans="1:8" ht="12.75" customHeight="1">
      <c r="A32">
        <v>24</v>
      </c>
      <c r="B32" t="s">
        <v>219</v>
      </c>
      <c r="C32" t="s">
        <v>218</v>
      </c>
      <c r="D32" t="s">
        <v>185</v>
      </c>
      <c r="E32" s="38">
        <v>11000</v>
      </c>
      <c r="F32" s="15">
        <v>45.5345</v>
      </c>
      <c r="G32" s="16">
        <v>0.0121</v>
      </c>
      <c r="H32" s="17"/>
    </row>
    <row r="33" spans="1:8" ht="12.75" customHeight="1">
      <c r="A33">
        <v>25</v>
      </c>
      <c r="B33" t="s">
        <v>221</v>
      </c>
      <c r="C33" t="s">
        <v>220</v>
      </c>
      <c r="D33" t="s">
        <v>169</v>
      </c>
      <c r="E33" s="38">
        <v>12000</v>
      </c>
      <c r="F33" s="15">
        <v>41.802</v>
      </c>
      <c r="G33" s="16">
        <v>0.0111</v>
      </c>
      <c r="H33" s="17"/>
    </row>
    <row r="34" spans="1:8" ht="12.75" customHeight="1">
      <c r="A34">
        <v>26</v>
      </c>
      <c r="B34" t="s">
        <v>223</v>
      </c>
      <c r="C34" t="s">
        <v>222</v>
      </c>
      <c r="D34" t="s">
        <v>175</v>
      </c>
      <c r="E34" s="38">
        <v>2000</v>
      </c>
      <c r="F34" s="15">
        <v>37.608</v>
      </c>
      <c r="G34" s="16">
        <v>0.01</v>
      </c>
      <c r="H34" s="17"/>
    </row>
    <row r="35" spans="1:8" ht="12.75" customHeight="1">
      <c r="A35">
        <v>27</v>
      </c>
      <c r="B35" t="s">
        <v>225</v>
      </c>
      <c r="C35" t="s">
        <v>224</v>
      </c>
      <c r="D35" t="s">
        <v>193</v>
      </c>
      <c r="E35" s="38">
        <v>10000</v>
      </c>
      <c r="F35" s="15">
        <v>37.515</v>
      </c>
      <c r="G35" s="16">
        <v>0.01</v>
      </c>
      <c r="H35" s="17"/>
    </row>
    <row r="36" spans="1:8" ht="12.75" customHeight="1">
      <c r="A36">
        <v>28</v>
      </c>
      <c r="B36" t="s">
        <v>226</v>
      </c>
      <c r="C36" t="s">
        <v>38</v>
      </c>
      <c r="D36" t="s">
        <v>164</v>
      </c>
      <c r="E36" s="38">
        <v>8000</v>
      </c>
      <c r="F36" s="15">
        <v>37.42</v>
      </c>
      <c r="G36" s="16">
        <v>0.009899999999999999</v>
      </c>
      <c r="H36" s="17"/>
    </row>
    <row r="37" spans="1:8" ht="12.75" customHeight="1">
      <c r="A37">
        <v>29</v>
      </c>
      <c r="B37" t="s">
        <v>228</v>
      </c>
      <c r="C37" t="s">
        <v>227</v>
      </c>
      <c r="D37" t="s">
        <v>164</v>
      </c>
      <c r="E37" s="38">
        <v>15250</v>
      </c>
      <c r="F37" s="15">
        <v>37.332</v>
      </c>
      <c r="G37" s="16">
        <v>0.009899999999999999</v>
      </c>
      <c r="H37" s="17"/>
    </row>
    <row r="38" spans="1:8" ht="12.75" customHeight="1">
      <c r="A38">
        <v>30</v>
      </c>
      <c r="B38" t="s">
        <v>230</v>
      </c>
      <c r="C38" t="s">
        <v>229</v>
      </c>
      <c r="D38" t="s">
        <v>169</v>
      </c>
      <c r="E38" s="38">
        <v>5150</v>
      </c>
      <c r="F38" s="15">
        <v>37.1521</v>
      </c>
      <c r="G38" s="16">
        <v>0.009899999999999999</v>
      </c>
      <c r="H38" s="17"/>
    </row>
    <row r="39" spans="1:8" ht="12.75" customHeight="1">
      <c r="A39">
        <v>31</v>
      </c>
      <c r="B39" t="s">
        <v>232</v>
      </c>
      <c r="C39" t="s">
        <v>231</v>
      </c>
      <c r="D39" t="s">
        <v>158</v>
      </c>
      <c r="E39" s="38">
        <v>25000</v>
      </c>
      <c r="F39" s="15">
        <v>36.8125</v>
      </c>
      <c r="G39" s="16">
        <v>0.0098</v>
      </c>
      <c r="H39" s="17"/>
    </row>
    <row r="40" spans="1:8" ht="12.75" customHeight="1">
      <c r="A40">
        <v>32</v>
      </c>
      <c r="B40" t="s">
        <v>233</v>
      </c>
      <c r="C40" t="s">
        <v>31</v>
      </c>
      <c r="D40" t="s">
        <v>164</v>
      </c>
      <c r="E40" s="38">
        <v>4750</v>
      </c>
      <c r="F40" s="15">
        <v>36.47525</v>
      </c>
      <c r="G40" s="16">
        <v>0.0097</v>
      </c>
      <c r="H40" s="17"/>
    </row>
    <row r="41" spans="1:8" ht="12.75" customHeight="1">
      <c r="A41">
        <v>33</v>
      </c>
      <c r="B41" t="s">
        <v>235</v>
      </c>
      <c r="C41" t="s">
        <v>234</v>
      </c>
      <c r="D41" t="s">
        <v>169</v>
      </c>
      <c r="E41" s="38">
        <v>4500</v>
      </c>
      <c r="F41" s="15">
        <v>36.369</v>
      </c>
      <c r="G41" s="16">
        <v>0.0097</v>
      </c>
      <c r="H41" s="17"/>
    </row>
    <row r="42" spans="1:8" ht="12.75" customHeight="1">
      <c r="A42">
        <v>34</v>
      </c>
      <c r="B42" t="s">
        <v>237</v>
      </c>
      <c r="C42" t="s">
        <v>236</v>
      </c>
      <c r="D42" t="s">
        <v>196</v>
      </c>
      <c r="E42" s="38">
        <v>11710</v>
      </c>
      <c r="F42" s="15">
        <v>35.452025</v>
      </c>
      <c r="G42" s="16">
        <v>0.009399999999999999</v>
      </c>
      <c r="H42" s="17"/>
    </row>
    <row r="43" spans="1:8" ht="12.75" customHeight="1">
      <c r="A43">
        <v>35</v>
      </c>
      <c r="B43" t="s">
        <v>239</v>
      </c>
      <c r="C43" t="s">
        <v>238</v>
      </c>
      <c r="D43" t="s">
        <v>158</v>
      </c>
      <c r="E43" s="38">
        <v>750</v>
      </c>
      <c r="F43" s="15">
        <v>35.109375</v>
      </c>
      <c r="G43" s="16">
        <v>0.009300000000000001</v>
      </c>
      <c r="H43" s="17"/>
    </row>
    <row r="44" spans="1:8" ht="12.75" customHeight="1">
      <c r="A44">
        <v>36</v>
      </c>
      <c r="B44" t="s">
        <v>241</v>
      </c>
      <c r="C44" t="s">
        <v>240</v>
      </c>
      <c r="D44" t="s">
        <v>185</v>
      </c>
      <c r="E44" s="38">
        <v>14500</v>
      </c>
      <c r="F44" s="15">
        <v>34.539</v>
      </c>
      <c r="G44" s="16">
        <v>0.0092</v>
      </c>
      <c r="H44" s="17"/>
    </row>
    <row r="45" spans="1:8" ht="12.75" customHeight="1">
      <c r="A45">
        <v>37</v>
      </c>
      <c r="B45" t="s">
        <v>243</v>
      </c>
      <c r="C45" t="s">
        <v>242</v>
      </c>
      <c r="D45" t="s">
        <v>201</v>
      </c>
      <c r="E45" s="38">
        <v>10000</v>
      </c>
      <c r="F45" s="15">
        <v>31.92</v>
      </c>
      <c r="G45" s="16">
        <v>0.0085</v>
      </c>
      <c r="H45" s="17"/>
    </row>
    <row r="46" spans="1:8" ht="12.75" customHeight="1">
      <c r="A46">
        <v>38</v>
      </c>
      <c r="B46" t="s">
        <v>245</v>
      </c>
      <c r="C46" t="s">
        <v>244</v>
      </c>
      <c r="D46" t="s">
        <v>180</v>
      </c>
      <c r="E46" s="38">
        <v>6530</v>
      </c>
      <c r="F46" s="15">
        <v>31.80763</v>
      </c>
      <c r="G46" s="16">
        <v>0.0084</v>
      </c>
      <c r="H46" s="17"/>
    </row>
    <row r="47" spans="1:8" ht="12.75" customHeight="1">
      <c r="A47">
        <v>39</v>
      </c>
      <c r="B47" t="s">
        <v>247</v>
      </c>
      <c r="C47" t="s">
        <v>246</v>
      </c>
      <c r="D47" t="s">
        <v>193</v>
      </c>
      <c r="E47" s="38">
        <v>20000</v>
      </c>
      <c r="F47" s="15">
        <v>31.47</v>
      </c>
      <c r="G47" s="16">
        <v>0.0084</v>
      </c>
      <c r="H47" s="17"/>
    </row>
    <row r="48" spans="1:8" ht="12.75" customHeight="1">
      <c r="A48">
        <v>40</v>
      </c>
      <c r="B48" t="s">
        <v>249</v>
      </c>
      <c r="C48" t="s">
        <v>248</v>
      </c>
      <c r="D48" t="s">
        <v>196</v>
      </c>
      <c r="E48" s="38">
        <v>8500</v>
      </c>
      <c r="F48" s="15">
        <v>25.88675</v>
      </c>
      <c r="G48" s="16">
        <v>0.0069</v>
      </c>
      <c r="H48" s="17"/>
    </row>
    <row r="49" spans="1:8" ht="12.75" customHeight="1">
      <c r="A49">
        <v>41</v>
      </c>
      <c r="B49" t="s">
        <v>251</v>
      </c>
      <c r="C49" t="s">
        <v>250</v>
      </c>
      <c r="D49" t="s">
        <v>204</v>
      </c>
      <c r="E49" s="38">
        <v>23040</v>
      </c>
      <c r="F49" s="15">
        <v>22.4064</v>
      </c>
      <c r="G49" s="16">
        <v>0.006</v>
      </c>
      <c r="H49" s="17"/>
    </row>
    <row r="50" spans="1:8" ht="12.75" customHeight="1">
      <c r="A50">
        <v>42</v>
      </c>
      <c r="B50" t="s">
        <v>253</v>
      </c>
      <c r="C50" t="s">
        <v>252</v>
      </c>
      <c r="D50" t="s">
        <v>207</v>
      </c>
      <c r="E50" s="38">
        <v>80603</v>
      </c>
      <c r="F50" s="15">
        <v>21.400097</v>
      </c>
      <c r="G50" s="16">
        <v>0.005699999999999999</v>
      </c>
      <c r="H50" s="17"/>
    </row>
    <row r="51" spans="1:8" ht="12.75" customHeight="1">
      <c r="A51">
        <v>43</v>
      </c>
      <c r="B51" t="s">
        <v>255</v>
      </c>
      <c r="C51" t="s">
        <v>254</v>
      </c>
      <c r="D51" t="s">
        <v>175</v>
      </c>
      <c r="E51" s="38">
        <v>1250</v>
      </c>
      <c r="F51" s="15">
        <v>20.87</v>
      </c>
      <c r="G51" s="16">
        <v>0.0055000000000000005</v>
      </c>
      <c r="H51" s="17"/>
    </row>
    <row r="52" spans="1:8" ht="12.75" customHeight="1">
      <c r="A52">
        <v>44</v>
      </c>
      <c r="B52" t="s">
        <v>257</v>
      </c>
      <c r="C52" t="s">
        <v>256</v>
      </c>
      <c r="D52" t="s">
        <v>210</v>
      </c>
      <c r="E52" s="38">
        <v>600</v>
      </c>
      <c r="F52" s="15">
        <v>17.5857</v>
      </c>
      <c r="G52" s="16">
        <v>0.004699999999999999</v>
      </c>
      <c r="H52" s="17"/>
    </row>
    <row r="53" spans="1:8" ht="12.75" customHeight="1">
      <c r="A53">
        <v>45</v>
      </c>
      <c r="B53" t="s">
        <v>259</v>
      </c>
      <c r="C53" t="s">
        <v>258</v>
      </c>
      <c r="D53" t="s">
        <v>169</v>
      </c>
      <c r="E53" s="38">
        <v>1500</v>
      </c>
      <c r="F53" s="15">
        <v>14.29875</v>
      </c>
      <c r="G53" s="16">
        <v>0.0038</v>
      </c>
      <c r="H53" s="17"/>
    </row>
    <row r="54" spans="1:9" ht="12.75" customHeight="1">
      <c r="A54" s="36"/>
      <c r="B54" s="36"/>
      <c r="C54" s="19" t="s">
        <v>50</v>
      </c>
      <c r="D54" s="19"/>
      <c r="E54" s="19"/>
      <c r="F54" s="20">
        <f>SUM(F9:F53)</f>
        <v>3391.163969</v>
      </c>
      <c r="G54" s="21">
        <f>SUM(G9:G53)</f>
        <v>0.9012000000000001</v>
      </c>
      <c r="H54" s="22"/>
      <c r="I54" s="32"/>
    </row>
    <row r="55" spans="6:8" ht="12.75" customHeight="1">
      <c r="F55" s="15"/>
      <c r="G55" s="16"/>
      <c r="H55" s="17"/>
    </row>
    <row r="56" spans="3:8" ht="12.75" customHeight="1">
      <c r="C56" s="1" t="s">
        <v>81</v>
      </c>
      <c r="F56" s="15"/>
      <c r="G56" s="16"/>
      <c r="H56" s="17"/>
    </row>
    <row r="57" spans="3:8" ht="12.75" customHeight="1">
      <c r="C57" s="1" t="s">
        <v>82</v>
      </c>
      <c r="F57" s="15"/>
      <c r="G57" s="16"/>
      <c r="H57" s="17"/>
    </row>
    <row r="58" spans="1:8" ht="12.75" customHeight="1">
      <c r="A58">
        <v>46</v>
      </c>
      <c r="B58" t="s">
        <v>260</v>
      </c>
      <c r="C58" t="s">
        <v>195</v>
      </c>
      <c r="D58" t="s">
        <v>119</v>
      </c>
      <c r="E58" s="38">
        <v>98400</v>
      </c>
      <c r="F58" s="15">
        <v>0.988673</v>
      </c>
      <c r="G58" s="16">
        <v>0.0003</v>
      </c>
      <c r="H58" s="17">
        <v>41722</v>
      </c>
    </row>
    <row r="59" spans="1:9" ht="12.75" customHeight="1">
      <c r="A59" s="36"/>
      <c r="B59" s="36"/>
      <c r="C59" s="19" t="s">
        <v>50</v>
      </c>
      <c r="D59" s="19"/>
      <c r="E59" s="19"/>
      <c r="F59" s="20">
        <f>SUM(F58:F58)</f>
        <v>0.988673</v>
      </c>
      <c r="G59" s="21">
        <f>SUM(G58:G58)</f>
        <v>0.0003</v>
      </c>
      <c r="H59" s="22"/>
      <c r="I59" s="32"/>
    </row>
    <row r="60" spans="6:8" ht="12.75" customHeight="1">
      <c r="F60" s="15"/>
      <c r="G60" s="16"/>
      <c r="H60" s="17"/>
    </row>
    <row r="61" spans="3:8" ht="12.75" customHeight="1">
      <c r="C61" s="1" t="s">
        <v>88</v>
      </c>
      <c r="F61" s="15">
        <v>199.912367</v>
      </c>
      <c r="G61" s="16">
        <v>0.053099999999999994</v>
      </c>
      <c r="H61" s="17"/>
    </row>
    <row r="62" spans="1:9" ht="12.75" customHeight="1">
      <c r="A62" s="36"/>
      <c r="B62" s="36"/>
      <c r="C62" s="19" t="s">
        <v>50</v>
      </c>
      <c r="D62" s="19"/>
      <c r="E62" s="19"/>
      <c r="F62" s="20">
        <f>SUM(F61:F61)</f>
        <v>199.912367</v>
      </c>
      <c r="G62" s="21">
        <f>SUM(G61:G61)</f>
        <v>0.053099999999999994</v>
      </c>
      <c r="H62" s="22"/>
      <c r="I62" s="32"/>
    </row>
    <row r="63" spans="6:8" ht="12.75" customHeight="1">
      <c r="F63" s="15"/>
      <c r="G63" s="16"/>
      <c r="H63" s="17"/>
    </row>
    <row r="64" spans="3:8" ht="12.75" customHeight="1">
      <c r="C64" s="1" t="s">
        <v>89</v>
      </c>
      <c r="F64" s="15"/>
      <c r="G64" s="16"/>
      <c r="H64" s="17"/>
    </row>
    <row r="65" spans="3:8" ht="12.75" customHeight="1">
      <c r="C65" s="1" t="s">
        <v>90</v>
      </c>
      <c r="F65" s="15">
        <v>172.653055</v>
      </c>
      <c r="G65" s="16">
        <v>0.0454</v>
      </c>
      <c r="H65" s="17"/>
    </row>
    <row r="66" spans="3:9" ht="12.75" customHeight="1">
      <c r="C66" s="19" t="s">
        <v>50</v>
      </c>
      <c r="D66" s="19"/>
      <c r="E66" s="19"/>
      <c r="F66" s="20">
        <f>SUM(F65:F65)</f>
        <v>172.653055</v>
      </c>
      <c r="G66" s="21">
        <f>SUM(G65:G65)</f>
        <v>0.0454</v>
      </c>
      <c r="H66" s="22"/>
      <c r="I66" s="32"/>
    </row>
    <row r="67" spans="1:9" ht="12.75" customHeight="1">
      <c r="A67" s="27"/>
      <c r="B67" s="27"/>
      <c r="C67" s="23" t="s">
        <v>91</v>
      </c>
      <c r="D67" s="23"/>
      <c r="E67" s="23"/>
      <c r="F67" s="24">
        <f>SUM(F54,F59,F62,F66)</f>
        <v>3764.7180639999997</v>
      </c>
      <c r="G67" s="25">
        <f>SUM(G54,G59,G62,G66)</f>
        <v>1.0000000000000002</v>
      </c>
      <c r="H67" s="26"/>
      <c r="I67" s="33"/>
    </row>
    <row r="68" ht="12.75" customHeight="1"/>
    <row r="69" ht="12.75" customHeight="1">
      <c r="C69" s="1" t="s">
        <v>363</v>
      </c>
    </row>
    <row r="70" ht="12.75" customHeight="1">
      <c r="C70" s="1" t="s">
        <v>364</v>
      </c>
    </row>
    <row r="71" ht="12.75" customHeight="1">
      <c r="C71" s="1" t="s">
        <v>92</v>
      </c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spans="3:27" ht="12.75" customHeight="1">
      <c r="C76" s="74" t="s">
        <v>366</v>
      </c>
      <c r="D76" s="75"/>
      <c r="E76" s="74"/>
      <c r="F76" s="76"/>
      <c r="G76" s="77"/>
      <c r="H76" s="78"/>
      <c r="I76" s="74"/>
      <c r="J76" s="57"/>
      <c r="K76" s="79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3:27" ht="12.75" customHeight="1">
      <c r="C77" s="74" t="s">
        <v>387</v>
      </c>
      <c r="D77" s="75" t="s">
        <v>368</v>
      </c>
      <c r="E77" s="74"/>
      <c r="F77" s="76"/>
      <c r="G77" s="77"/>
      <c r="H77" s="78"/>
      <c r="I77" s="74"/>
      <c r="J77" s="57"/>
      <c r="K77" s="79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3:27" ht="12.75" customHeight="1">
      <c r="C78" s="74" t="s">
        <v>369</v>
      </c>
      <c r="D78" s="75"/>
      <c r="E78" s="74"/>
      <c r="F78" s="76"/>
      <c r="G78" s="77"/>
      <c r="H78" s="78"/>
      <c r="I78" s="74"/>
      <c r="J78" s="57"/>
      <c r="K78" s="79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3:27" ht="12.75" customHeight="1">
      <c r="C79" s="80" t="s">
        <v>478</v>
      </c>
      <c r="D79" s="81">
        <v>8.698</v>
      </c>
      <c r="F79" s="119"/>
      <c r="G79" s="77"/>
      <c r="H79" s="78"/>
      <c r="I79" s="74"/>
      <c r="J79" s="57"/>
      <c r="K79" s="79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3:27" ht="12.75" customHeight="1">
      <c r="C80" s="80" t="s">
        <v>479</v>
      </c>
      <c r="D80" s="81">
        <v>8.6976</v>
      </c>
      <c r="F80" s="119"/>
      <c r="G80" s="77"/>
      <c r="H80" s="78"/>
      <c r="I80" s="74"/>
      <c r="J80" s="57"/>
      <c r="K80" s="79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3:27" ht="12.75" customHeight="1">
      <c r="C81" s="80" t="s">
        <v>388</v>
      </c>
      <c r="D81" s="81">
        <v>8.7125</v>
      </c>
      <c r="F81" s="119"/>
      <c r="G81" s="77"/>
      <c r="H81" s="78"/>
      <c r="I81" s="74"/>
      <c r="J81" s="57"/>
      <c r="K81" s="79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3:27" ht="12.75" customHeight="1">
      <c r="C82" s="80" t="s">
        <v>389</v>
      </c>
      <c r="D82" s="81">
        <v>8.7104</v>
      </c>
      <c r="F82" s="119"/>
      <c r="G82" s="77"/>
      <c r="H82" s="78"/>
      <c r="I82" s="74"/>
      <c r="J82" s="57"/>
      <c r="K82" s="79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3:27" ht="12.75" customHeight="1">
      <c r="C83" s="80" t="s">
        <v>373</v>
      </c>
      <c r="D83" s="71"/>
      <c r="E83" s="71"/>
      <c r="F83" s="82"/>
      <c r="G83" s="83"/>
      <c r="H83" s="78"/>
      <c r="I83" s="71"/>
      <c r="J83" s="57"/>
      <c r="K83" s="79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</row>
    <row r="84" spans="3:27" ht="12.75" customHeight="1">
      <c r="C84" s="80" t="s">
        <v>478</v>
      </c>
      <c r="D84" s="81">
        <v>9.26</v>
      </c>
      <c r="E84" s="71"/>
      <c r="F84" s="76"/>
      <c r="G84" s="77"/>
      <c r="H84" s="78"/>
      <c r="I84" s="74"/>
      <c r="J84" s="57"/>
      <c r="K84" s="79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3:27" ht="12.75" customHeight="1">
      <c r="C85" s="80" t="s">
        <v>479</v>
      </c>
      <c r="D85" s="81">
        <v>9.26</v>
      </c>
      <c r="E85" s="71"/>
      <c r="F85" s="76"/>
      <c r="G85" s="77"/>
      <c r="H85" s="78"/>
      <c r="I85" s="74"/>
      <c r="J85" s="57"/>
      <c r="K85" s="79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3:27" ht="12.75" customHeight="1">
      <c r="C86" s="80" t="s">
        <v>388</v>
      </c>
      <c r="D86" s="81">
        <v>9.28</v>
      </c>
      <c r="E86" s="71"/>
      <c r="F86" s="76"/>
      <c r="G86" s="77"/>
      <c r="H86" s="78"/>
      <c r="I86" s="74"/>
      <c r="J86" s="57"/>
      <c r="K86" s="79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</row>
    <row r="87" spans="3:27" ht="12.75" customHeight="1">
      <c r="C87" s="80" t="s">
        <v>389</v>
      </c>
      <c r="D87" s="81">
        <v>9.28</v>
      </c>
      <c r="E87" s="71"/>
      <c r="F87" s="76"/>
      <c r="G87" s="77"/>
      <c r="H87" s="78"/>
      <c r="I87" s="74"/>
      <c r="J87" s="57"/>
      <c r="K87" s="79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3:27" ht="12.75" customHeight="1">
      <c r="C88" s="80"/>
      <c r="D88" s="81"/>
      <c r="E88" s="71"/>
      <c r="F88" s="76"/>
      <c r="G88" s="77"/>
      <c r="H88" s="78"/>
      <c r="I88" s="74"/>
      <c r="J88" s="57"/>
      <c r="K88" s="79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3:27" ht="12.75" customHeight="1">
      <c r="C89" s="74" t="s">
        <v>374</v>
      </c>
      <c r="D89" s="84" t="s">
        <v>368</v>
      </c>
      <c r="E89" s="71"/>
      <c r="F89" s="76"/>
      <c r="G89" s="77"/>
      <c r="H89" s="78"/>
      <c r="I89" s="74"/>
      <c r="J89" s="57"/>
      <c r="K89" s="79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3:27" ht="12.75" customHeight="1">
      <c r="C90" s="85" t="s">
        <v>461</v>
      </c>
      <c r="D90" s="71"/>
      <c r="E90" s="85"/>
      <c r="F90" s="71"/>
      <c r="G90" s="71"/>
      <c r="H90" s="71"/>
      <c r="I90" s="71"/>
      <c r="J90" s="57"/>
      <c r="K90" s="79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</row>
    <row r="91" spans="3:27" ht="12.75" customHeight="1">
      <c r="C91" s="86" t="s">
        <v>390</v>
      </c>
      <c r="D91" s="86" t="s">
        <v>391</v>
      </c>
      <c r="E91" s="86" t="s">
        <v>392</v>
      </c>
      <c r="F91" s="86" t="s">
        <v>393</v>
      </c>
      <c r="G91" s="86" t="s">
        <v>394</v>
      </c>
      <c r="H91" s="86" t="s">
        <v>395</v>
      </c>
      <c r="I91" s="86" t="s">
        <v>396</v>
      </c>
      <c r="J91" s="57"/>
      <c r="K91" s="79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3:27" ht="12.75" customHeight="1">
      <c r="C92" s="71" t="s">
        <v>397</v>
      </c>
      <c r="D92" s="87" t="s">
        <v>368</v>
      </c>
      <c r="E92" s="87" t="s">
        <v>368</v>
      </c>
      <c r="F92" s="87" t="s">
        <v>368</v>
      </c>
      <c r="G92" s="87" t="s">
        <v>368</v>
      </c>
      <c r="H92" s="87" t="s">
        <v>368</v>
      </c>
      <c r="I92" s="87" t="s">
        <v>368</v>
      </c>
      <c r="J92" s="57"/>
      <c r="K92" s="79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3:27" ht="12.75" customHeight="1">
      <c r="C93" s="71" t="s">
        <v>398</v>
      </c>
      <c r="D93" s="87" t="s">
        <v>368</v>
      </c>
      <c r="E93" s="87" t="s">
        <v>368</v>
      </c>
      <c r="F93" s="87" t="s">
        <v>368</v>
      </c>
      <c r="G93" s="87" t="s">
        <v>368</v>
      </c>
      <c r="H93" s="87" t="s">
        <v>368</v>
      </c>
      <c r="I93" s="87" t="s">
        <v>368</v>
      </c>
      <c r="J93" s="57"/>
      <c r="K93" s="79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3:27" ht="12.75" customHeight="1">
      <c r="C94" s="88"/>
      <c r="D94" s="81"/>
      <c r="E94" s="71"/>
      <c r="F94" s="82"/>
      <c r="G94" s="83"/>
      <c r="H94" s="71"/>
      <c r="I94" s="71"/>
      <c r="J94" s="57"/>
      <c r="K94" s="79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3:27" ht="12.75" customHeight="1">
      <c r="C95" s="85" t="s">
        <v>462</v>
      </c>
      <c r="D95" s="71"/>
      <c r="E95" s="71"/>
      <c r="F95" s="71"/>
      <c r="G95" s="71"/>
      <c r="H95" s="71"/>
      <c r="I95" s="71"/>
      <c r="J95" s="57"/>
      <c r="K95" s="79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3:27" ht="81" customHeight="1">
      <c r="C96" s="86" t="s">
        <v>390</v>
      </c>
      <c r="D96" s="86" t="s">
        <v>391</v>
      </c>
      <c r="E96" s="86" t="s">
        <v>399</v>
      </c>
      <c r="F96" s="86" t="s">
        <v>400</v>
      </c>
      <c r="G96" s="86" t="s">
        <v>401</v>
      </c>
      <c r="H96" s="86" t="s">
        <v>402</v>
      </c>
      <c r="I96" s="71"/>
      <c r="J96" s="57"/>
      <c r="K96" s="79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3:27" ht="12.75" customHeight="1">
      <c r="C97" s="71" t="s">
        <v>397</v>
      </c>
      <c r="D97" s="87" t="s">
        <v>368</v>
      </c>
      <c r="E97" s="87" t="s">
        <v>368</v>
      </c>
      <c r="F97" s="87" t="s">
        <v>368</v>
      </c>
      <c r="G97" s="87" t="s">
        <v>368</v>
      </c>
      <c r="H97" s="87" t="s">
        <v>368</v>
      </c>
      <c r="I97" s="71"/>
      <c r="J97" s="57"/>
      <c r="K97" s="79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3:27" ht="12.75" customHeight="1">
      <c r="C98" s="71" t="s">
        <v>398</v>
      </c>
      <c r="D98" s="87" t="s">
        <v>368</v>
      </c>
      <c r="E98" s="87" t="s">
        <v>368</v>
      </c>
      <c r="F98" s="87" t="s">
        <v>368</v>
      </c>
      <c r="G98" s="87" t="s">
        <v>368</v>
      </c>
      <c r="H98" s="87" t="s">
        <v>368</v>
      </c>
      <c r="I98" s="89"/>
      <c r="J98" s="57"/>
      <c r="K98" s="79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3:27" ht="12.75" customHeight="1">
      <c r="C99" s="90"/>
      <c r="D99" s="91"/>
      <c r="E99" s="91"/>
      <c r="F99" s="91"/>
      <c r="G99" s="90"/>
      <c r="H99" s="92"/>
      <c r="I99" s="71"/>
      <c r="J99" s="57"/>
      <c r="K99" s="79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3:27" ht="12.75" customHeight="1">
      <c r="C100" s="85" t="s">
        <v>463</v>
      </c>
      <c r="D100" s="71"/>
      <c r="E100" s="85"/>
      <c r="F100" s="71"/>
      <c r="G100" s="71"/>
      <c r="H100" s="71"/>
      <c r="I100" s="71"/>
      <c r="J100" s="57"/>
      <c r="K100" s="79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3:27" ht="86.25" customHeight="1">
      <c r="C101" s="86" t="s">
        <v>390</v>
      </c>
      <c r="D101" s="86" t="s">
        <v>391</v>
      </c>
      <c r="E101" s="86" t="s">
        <v>392</v>
      </c>
      <c r="F101" s="93" t="s">
        <v>403</v>
      </c>
      <c r="G101" s="86" t="s">
        <v>404</v>
      </c>
      <c r="H101" s="86" t="s">
        <v>405</v>
      </c>
      <c r="I101" s="71"/>
      <c r="J101" s="57"/>
      <c r="K101" s="79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3:27" ht="12.75" customHeight="1">
      <c r="C102" s="71" t="s">
        <v>397</v>
      </c>
      <c r="D102" s="87" t="s">
        <v>368</v>
      </c>
      <c r="E102" s="87" t="s">
        <v>368</v>
      </c>
      <c r="F102" s="87" t="s">
        <v>368</v>
      </c>
      <c r="G102" s="87" t="s">
        <v>368</v>
      </c>
      <c r="H102" s="87" t="s">
        <v>368</v>
      </c>
      <c r="I102" s="71"/>
      <c r="J102" s="57"/>
      <c r="K102" s="79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3:27" ht="12.75" customHeight="1">
      <c r="C103" s="71" t="s">
        <v>398</v>
      </c>
      <c r="D103" s="87" t="s">
        <v>368</v>
      </c>
      <c r="E103" s="87" t="s">
        <v>368</v>
      </c>
      <c r="F103" s="87" t="s">
        <v>368</v>
      </c>
      <c r="G103" s="87" t="s">
        <v>368</v>
      </c>
      <c r="H103" s="87" t="s">
        <v>368</v>
      </c>
      <c r="I103" s="71"/>
      <c r="J103" s="57"/>
      <c r="K103" s="79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3:27" ht="12.75" customHeight="1">
      <c r="C104" s="90"/>
      <c r="D104" s="91"/>
      <c r="E104" s="91"/>
      <c r="F104" s="91"/>
      <c r="G104" s="90"/>
      <c r="H104" s="92"/>
      <c r="I104" s="71"/>
      <c r="J104" s="57"/>
      <c r="K104" s="79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3:27" ht="12.75" customHeight="1">
      <c r="C105" s="85" t="s">
        <v>464</v>
      </c>
      <c r="D105" s="71"/>
      <c r="E105" s="94"/>
      <c r="F105" s="71"/>
      <c r="G105" s="71"/>
      <c r="H105" s="92"/>
      <c r="I105" s="71"/>
      <c r="J105" s="57"/>
      <c r="K105" s="79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3:27" ht="66.75" customHeight="1">
      <c r="C106" s="86" t="s">
        <v>390</v>
      </c>
      <c r="D106" s="86" t="s">
        <v>391</v>
      </c>
      <c r="E106" s="86" t="s">
        <v>406</v>
      </c>
      <c r="F106" s="86" t="s">
        <v>407</v>
      </c>
      <c r="G106" s="86" t="s">
        <v>408</v>
      </c>
      <c r="H106" s="86" t="s">
        <v>402</v>
      </c>
      <c r="I106" s="71"/>
      <c r="J106" s="57"/>
      <c r="K106" s="79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3:27" ht="12.75" customHeight="1">
      <c r="C107" s="71" t="s">
        <v>397</v>
      </c>
      <c r="D107" s="132" t="s">
        <v>155</v>
      </c>
      <c r="E107" s="132" t="s">
        <v>465</v>
      </c>
      <c r="F107" s="133">
        <v>153</v>
      </c>
      <c r="G107" s="134">
        <v>1085887.5</v>
      </c>
      <c r="H107" s="135">
        <v>2537112.48</v>
      </c>
      <c r="I107" s="71"/>
      <c r="J107" s="57"/>
      <c r="K107" s="79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3:27" ht="12.75" customHeight="1">
      <c r="C108" s="71" t="s">
        <v>398</v>
      </c>
      <c r="D108" s="132" t="s">
        <v>155</v>
      </c>
      <c r="E108" s="132" t="s">
        <v>466</v>
      </c>
      <c r="F108" s="133">
        <v>345</v>
      </c>
      <c r="G108" s="135">
        <v>1456982.9</v>
      </c>
      <c r="H108" s="136">
        <v>1940672.1</v>
      </c>
      <c r="I108" s="71"/>
      <c r="J108" s="57"/>
      <c r="K108" s="79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3:27" ht="12.75" customHeight="1">
      <c r="C109" s="71"/>
      <c r="D109" s="57"/>
      <c r="E109" s="96"/>
      <c r="F109" s="95"/>
      <c r="G109" s="57"/>
      <c r="H109" s="57"/>
      <c r="I109" s="71"/>
      <c r="J109" s="57"/>
      <c r="K109" s="79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3:27" ht="12.75" customHeight="1">
      <c r="C110" s="71" t="s">
        <v>375</v>
      </c>
      <c r="D110" s="87" t="s">
        <v>368</v>
      </c>
      <c r="E110" s="71"/>
      <c r="F110" s="76"/>
      <c r="G110" s="77"/>
      <c r="H110" s="78"/>
      <c r="I110" s="74"/>
      <c r="J110" s="57"/>
      <c r="K110" s="79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3:27" ht="12.75" customHeight="1">
      <c r="C111" s="74" t="s">
        <v>409</v>
      </c>
      <c r="D111" s="87" t="s">
        <v>368</v>
      </c>
      <c r="E111" s="71"/>
      <c r="F111" s="76"/>
      <c r="G111" s="77"/>
      <c r="H111" s="78"/>
      <c r="I111" s="74"/>
      <c r="J111" s="57"/>
      <c r="K111" s="79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3:27" ht="12.75" customHeight="1">
      <c r="C112" s="71" t="s">
        <v>410</v>
      </c>
      <c r="D112" s="130">
        <v>1.41</v>
      </c>
      <c r="E112" s="71"/>
      <c r="F112" s="76"/>
      <c r="G112" s="77"/>
      <c r="H112" s="78"/>
      <c r="I112" s="74"/>
      <c r="J112" s="57"/>
      <c r="K112" s="79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3:27" ht="12.75" customHeight="1">
      <c r="C113" s="71" t="s">
        <v>411</v>
      </c>
      <c r="D113" s="71"/>
      <c r="E113" s="71"/>
      <c r="F113" s="76"/>
      <c r="G113" s="77"/>
      <c r="H113" s="78"/>
      <c r="I113" s="74"/>
      <c r="J113" s="57"/>
      <c r="K113" s="79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3:27" ht="12.75">
      <c r="C114" s="97" t="s">
        <v>379</v>
      </c>
      <c r="D114" s="98" t="s">
        <v>380</v>
      </c>
      <c r="E114" s="98" t="s">
        <v>381</v>
      </c>
      <c r="F114" s="76"/>
      <c r="G114" s="77"/>
      <c r="H114" s="78"/>
      <c r="I114" s="74"/>
      <c r="J114" s="57"/>
      <c r="K114" s="79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  <row r="115" spans="3:27" ht="12.75">
      <c r="C115" s="80" t="s">
        <v>480</v>
      </c>
      <c r="D115" s="99" t="s">
        <v>412</v>
      </c>
      <c r="E115" s="99" t="s">
        <v>412</v>
      </c>
      <c r="F115" s="76"/>
      <c r="G115" s="77"/>
      <c r="H115" s="78"/>
      <c r="I115" s="74"/>
      <c r="J115" s="57"/>
      <c r="K115" s="79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3:27" ht="12.75">
      <c r="C116" s="80" t="s">
        <v>413</v>
      </c>
      <c r="D116" s="99" t="s">
        <v>412</v>
      </c>
      <c r="E116" s="99" t="s">
        <v>412</v>
      </c>
      <c r="F116" s="76"/>
      <c r="G116" s="77"/>
      <c r="H116" s="78"/>
      <c r="I116" s="74"/>
      <c r="J116" s="57"/>
      <c r="K116" s="79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</row>
    <row r="117" spans="3:27" ht="12.75">
      <c r="C117" s="71" t="s">
        <v>414</v>
      </c>
      <c r="D117" s="71"/>
      <c r="E117" s="71"/>
      <c r="F117" s="76"/>
      <c r="G117" s="77"/>
      <c r="H117" s="78"/>
      <c r="I117" s="74"/>
      <c r="J117" s="57"/>
      <c r="K117" s="79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3:27" ht="12.75">
      <c r="C118" s="71" t="s">
        <v>383</v>
      </c>
      <c r="D118" s="74"/>
      <c r="E118" s="74"/>
      <c r="F118" s="74"/>
      <c r="G118" s="77"/>
      <c r="H118" s="78"/>
      <c r="I118" s="74"/>
      <c r="J118" s="57"/>
      <c r="K118" s="79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</row>
    <row r="119" spans="3:27" ht="12.75">
      <c r="C119" s="57"/>
      <c r="D119" s="57"/>
      <c r="E119" s="57"/>
      <c r="F119" s="57"/>
      <c r="G119" s="57"/>
      <c r="H119" s="57"/>
      <c r="I119" s="71"/>
      <c r="J119" s="57"/>
      <c r="K119" s="79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2"/>
  <sheetViews>
    <sheetView zoomScalePageLayoutView="0" workbookViewId="0" topLeftCell="A103">
      <selection activeCell="C85" sqref="C85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76.28125" style="0" customWidth="1"/>
    <col min="4" max="4" width="22.421875" style="0" customWidth="1"/>
    <col min="5" max="5" width="18.00390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22.421875" style="0" customWidth="1"/>
    <col min="11" max="11" width="9.140625" style="0" customWidth="1"/>
    <col min="12" max="12" width="15.421875" style="30" customWidth="1"/>
  </cols>
  <sheetData>
    <row r="1" spans="1:8" ht="18.75">
      <c r="A1" s="3"/>
      <c r="B1" s="3"/>
      <c r="C1" s="138" t="s">
        <v>261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82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38">
        <v>134000</v>
      </c>
      <c r="F9" s="15">
        <v>440.659</v>
      </c>
      <c r="G9" s="16">
        <v>0.0655</v>
      </c>
      <c r="H9" s="17"/>
    </row>
    <row r="10" spans="1:11" ht="12.75" customHeight="1">
      <c r="A10">
        <v>2</v>
      </c>
      <c r="B10" t="s">
        <v>162</v>
      </c>
      <c r="C10" t="s">
        <v>160</v>
      </c>
      <c r="D10" t="s">
        <v>161</v>
      </c>
      <c r="E10" s="38">
        <v>44500</v>
      </c>
      <c r="F10" s="15">
        <v>350.749</v>
      </c>
      <c r="G10" s="16">
        <v>0.052199999999999996</v>
      </c>
      <c r="H10" s="17"/>
      <c r="J10" s="18"/>
      <c r="K10" s="18"/>
    </row>
    <row r="11" spans="1:11" ht="12.75" customHeight="1">
      <c r="A11">
        <v>3</v>
      </c>
      <c r="B11" t="s">
        <v>170</v>
      </c>
      <c r="C11" t="s">
        <v>168</v>
      </c>
      <c r="D11" t="s">
        <v>164</v>
      </c>
      <c r="E11" s="38">
        <v>48800</v>
      </c>
      <c r="F11" s="15">
        <v>332.9624</v>
      </c>
      <c r="G11" s="16">
        <v>0.0495</v>
      </c>
      <c r="H11" s="17"/>
      <c r="J11" s="16"/>
      <c r="K11" s="16"/>
    </row>
    <row r="12" spans="1:11" ht="12.75" customHeight="1">
      <c r="A12">
        <v>4</v>
      </c>
      <c r="B12" t="s">
        <v>165</v>
      </c>
      <c r="C12" t="s">
        <v>163</v>
      </c>
      <c r="D12" t="s">
        <v>164</v>
      </c>
      <c r="E12" s="38">
        <v>26000</v>
      </c>
      <c r="F12" s="15">
        <v>302.549</v>
      </c>
      <c r="G12" s="16">
        <v>0.045</v>
      </c>
      <c r="H12" s="17"/>
      <c r="J12" s="16"/>
      <c r="K12" s="16"/>
    </row>
    <row r="13" spans="1:11" ht="12.75" customHeight="1">
      <c r="A13">
        <v>5</v>
      </c>
      <c r="B13" t="s">
        <v>167</v>
      </c>
      <c r="C13" t="s">
        <v>94</v>
      </c>
      <c r="D13" t="s">
        <v>166</v>
      </c>
      <c r="E13" s="38">
        <v>32850</v>
      </c>
      <c r="F13" s="15">
        <v>278.4366</v>
      </c>
      <c r="G13" s="16">
        <v>0.0414</v>
      </c>
      <c r="H13" s="17"/>
      <c r="J13" s="16"/>
      <c r="K13" s="16"/>
    </row>
    <row r="14" spans="1:11" ht="12.75" customHeight="1">
      <c r="A14">
        <v>6</v>
      </c>
      <c r="B14" t="s">
        <v>176</v>
      </c>
      <c r="C14" t="s">
        <v>173</v>
      </c>
      <c r="D14" t="s">
        <v>174</v>
      </c>
      <c r="E14" s="38">
        <v>17000</v>
      </c>
      <c r="F14" s="15">
        <v>257.074</v>
      </c>
      <c r="G14" s="16">
        <v>0.0382</v>
      </c>
      <c r="H14" s="17"/>
      <c r="J14" s="16"/>
      <c r="K14" s="16"/>
    </row>
    <row r="15" spans="1:11" ht="12.75" customHeight="1">
      <c r="A15">
        <v>7</v>
      </c>
      <c r="B15" t="s">
        <v>172</v>
      </c>
      <c r="C15" t="s">
        <v>171</v>
      </c>
      <c r="D15" t="s">
        <v>169</v>
      </c>
      <c r="E15" s="38">
        <v>10270</v>
      </c>
      <c r="F15" s="15">
        <v>229.580715</v>
      </c>
      <c r="G15" s="16">
        <v>0.0341</v>
      </c>
      <c r="H15" s="17"/>
      <c r="J15" s="16"/>
      <c r="K15" s="16"/>
    </row>
    <row r="16" spans="1:11" ht="12.75" customHeight="1">
      <c r="A16">
        <v>8</v>
      </c>
      <c r="B16" t="s">
        <v>178</v>
      </c>
      <c r="C16" t="s">
        <v>177</v>
      </c>
      <c r="D16" t="s">
        <v>164</v>
      </c>
      <c r="E16" s="38">
        <v>9070</v>
      </c>
      <c r="F16" s="15">
        <v>205.37201</v>
      </c>
      <c r="G16" s="16">
        <v>0.0305</v>
      </c>
      <c r="H16" s="17"/>
      <c r="J16" s="16"/>
      <c r="K16" s="16"/>
    </row>
    <row r="17" spans="1:11" ht="12.75" customHeight="1">
      <c r="A17">
        <v>9</v>
      </c>
      <c r="B17" t="s">
        <v>202</v>
      </c>
      <c r="C17" t="s">
        <v>200</v>
      </c>
      <c r="D17" t="s">
        <v>158</v>
      </c>
      <c r="E17" s="38">
        <v>29200</v>
      </c>
      <c r="F17" s="15">
        <v>170.4696</v>
      </c>
      <c r="G17" s="16">
        <v>0.0254</v>
      </c>
      <c r="H17" s="17"/>
      <c r="J17" s="16"/>
      <c r="K17" s="16"/>
    </row>
    <row r="18" spans="1:11" ht="12.75" customHeight="1">
      <c r="A18">
        <v>10</v>
      </c>
      <c r="B18" t="s">
        <v>181</v>
      </c>
      <c r="C18" t="s">
        <v>179</v>
      </c>
      <c r="D18" t="s">
        <v>169</v>
      </c>
      <c r="E18" s="38">
        <v>10270</v>
      </c>
      <c r="F18" s="15">
        <v>141.56168</v>
      </c>
      <c r="G18" s="16">
        <v>0.021099999999999997</v>
      </c>
      <c r="H18" s="17"/>
      <c r="J18" s="16"/>
      <c r="K18" s="16"/>
    </row>
    <row r="19" spans="1:11" ht="12.75" customHeight="1">
      <c r="A19">
        <v>11</v>
      </c>
      <c r="B19" t="s">
        <v>186</v>
      </c>
      <c r="C19" t="s">
        <v>184</v>
      </c>
      <c r="D19" t="s">
        <v>180</v>
      </c>
      <c r="E19" s="38">
        <v>30400</v>
      </c>
      <c r="F19" s="15">
        <v>123.2112</v>
      </c>
      <c r="G19" s="16">
        <v>0.0183</v>
      </c>
      <c r="H19" s="17"/>
      <c r="J19" s="16"/>
      <c r="K19" s="16"/>
    </row>
    <row r="20" spans="1:11" ht="12.75" customHeight="1">
      <c r="A20">
        <v>12</v>
      </c>
      <c r="B20" t="s">
        <v>191</v>
      </c>
      <c r="C20" t="s">
        <v>189</v>
      </c>
      <c r="D20" t="s">
        <v>187</v>
      </c>
      <c r="E20" s="38">
        <v>34500</v>
      </c>
      <c r="F20" s="15">
        <v>112.7115</v>
      </c>
      <c r="G20" s="16">
        <v>0.0168</v>
      </c>
      <c r="H20" s="17"/>
      <c r="J20" s="16"/>
      <c r="K20" s="16"/>
    </row>
    <row r="21" spans="1:11" ht="12.75" customHeight="1">
      <c r="A21">
        <v>13</v>
      </c>
      <c r="B21" t="s">
        <v>197</v>
      </c>
      <c r="C21" t="s">
        <v>195</v>
      </c>
      <c r="D21" t="s">
        <v>180</v>
      </c>
      <c r="E21" s="38">
        <v>5400</v>
      </c>
      <c r="F21" s="15">
        <v>109.5228</v>
      </c>
      <c r="G21" s="16">
        <v>0.0163</v>
      </c>
      <c r="H21" s="17"/>
      <c r="J21" s="16"/>
      <c r="K21" s="16"/>
    </row>
    <row r="22" spans="1:11" ht="12.75" customHeight="1">
      <c r="A22">
        <v>14</v>
      </c>
      <c r="B22" t="s">
        <v>194</v>
      </c>
      <c r="C22" t="s">
        <v>192</v>
      </c>
      <c r="D22" t="s">
        <v>190</v>
      </c>
      <c r="E22" s="38">
        <v>33900</v>
      </c>
      <c r="F22" s="15">
        <v>108.05625</v>
      </c>
      <c r="G22" s="16">
        <v>0.0161</v>
      </c>
      <c r="H22" s="17"/>
      <c r="J22" s="16"/>
      <c r="K22" s="16"/>
    </row>
    <row r="23" spans="1:11" ht="12.75" customHeight="1">
      <c r="A23">
        <v>15</v>
      </c>
      <c r="B23" t="s">
        <v>183</v>
      </c>
      <c r="C23" t="s">
        <v>182</v>
      </c>
      <c r="D23" t="s">
        <v>175</v>
      </c>
      <c r="E23" s="38">
        <v>10880</v>
      </c>
      <c r="F23" s="15">
        <v>100.54208</v>
      </c>
      <c r="G23" s="16">
        <v>0.015</v>
      </c>
      <c r="H23" s="17"/>
      <c r="J23" s="16"/>
      <c r="K23" s="16"/>
    </row>
    <row r="24" spans="1:11" ht="12.75" customHeight="1">
      <c r="A24">
        <v>16</v>
      </c>
      <c r="B24" t="s">
        <v>199</v>
      </c>
      <c r="C24" t="s">
        <v>23</v>
      </c>
      <c r="D24" t="s">
        <v>164</v>
      </c>
      <c r="E24" s="38">
        <v>5550</v>
      </c>
      <c r="F24" s="15">
        <v>82.84485</v>
      </c>
      <c r="G24" s="16">
        <v>0.0123</v>
      </c>
      <c r="H24" s="17"/>
      <c r="J24" s="16"/>
      <c r="K24" s="16"/>
    </row>
    <row r="25" spans="1:11" ht="12.75" customHeight="1">
      <c r="A25">
        <v>17</v>
      </c>
      <c r="B25" t="s">
        <v>205</v>
      </c>
      <c r="C25" t="s">
        <v>203</v>
      </c>
      <c r="D25" t="s">
        <v>164</v>
      </c>
      <c r="E25" s="38">
        <v>16189</v>
      </c>
      <c r="F25" s="15">
        <v>81.212119</v>
      </c>
      <c r="G25" s="16">
        <v>0.0121</v>
      </c>
      <c r="H25" s="17"/>
      <c r="J25" s="16"/>
      <c r="K25" s="16"/>
    </row>
    <row r="26" spans="1:11" ht="12.75" customHeight="1">
      <c r="A26">
        <v>18</v>
      </c>
      <c r="B26" t="s">
        <v>211</v>
      </c>
      <c r="C26" t="s">
        <v>209</v>
      </c>
      <c r="D26" t="s">
        <v>198</v>
      </c>
      <c r="E26" s="38">
        <v>7251</v>
      </c>
      <c r="F26" s="15">
        <v>76.02311</v>
      </c>
      <c r="G26" s="16">
        <v>0.0113</v>
      </c>
      <c r="H26" s="17"/>
      <c r="J26" s="16"/>
      <c r="K26" s="16"/>
    </row>
    <row r="27" spans="1:11" ht="12.75" customHeight="1">
      <c r="A27">
        <v>19</v>
      </c>
      <c r="B27" t="s">
        <v>188</v>
      </c>
      <c r="C27" t="s">
        <v>79</v>
      </c>
      <c r="D27" t="s">
        <v>175</v>
      </c>
      <c r="E27" s="38">
        <v>24950</v>
      </c>
      <c r="F27" s="15">
        <v>74.85</v>
      </c>
      <c r="G27" s="16">
        <v>0.0111</v>
      </c>
      <c r="H27" s="17"/>
      <c r="J27" s="16"/>
      <c r="K27" s="16"/>
    </row>
    <row r="28" spans="1:11" ht="12.75" customHeight="1">
      <c r="A28">
        <v>20</v>
      </c>
      <c r="B28" t="s">
        <v>217</v>
      </c>
      <c r="C28" t="s">
        <v>216</v>
      </c>
      <c r="D28" t="s">
        <v>166</v>
      </c>
      <c r="E28" s="38">
        <v>45000</v>
      </c>
      <c r="F28" s="15">
        <v>68.8275</v>
      </c>
      <c r="G28" s="16">
        <v>0.0102</v>
      </c>
      <c r="H28" s="17"/>
      <c r="J28" s="16"/>
      <c r="K28" s="16"/>
    </row>
    <row r="29" spans="1:11" ht="12.75" customHeight="1">
      <c r="A29">
        <v>21</v>
      </c>
      <c r="B29" t="s">
        <v>208</v>
      </c>
      <c r="C29" t="s">
        <v>206</v>
      </c>
      <c r="D29" t="s">
        <v>180</v>
      </c>
      <c r="E29" s="38">
        <v>7000</v>
      </c>
      <c r="F29" s="15">
        <v>66.5735</v>
      </c>
      <c r="G29" s="16">
        <v>0.009899999999999999</v>
      </c>
      <c r="H29" s="17"/>
      <c r="J29" s="16"/>
      <c r="K29" s="16"/>
    </row>
    <row r="30" spans="1:11" ht="12.75" customHeight="1">
      <c r="A30">
        <v>22</v>
      </c>
      <c r="B30" t="s">
        <v>213</v>
      </c>
      <c r="C30" t="s">
        <v>212</v>
      </c>
      <c r="D30" t="s">
        <v>161</v>
      </c>
      <c r="E30" s="38">
        <v>20000</v>
      </c>
      <c r="F30" s="15">
        <v>61.4</v>
      </c>
      <c r="G30" s="16">
        <v>0.0091</v>
      </c>
      <c r="H30" s="17"/>
      <c r="J30" s="16"/>
      <c r="K30" s="16"/>
    </row>
    <row r="31" spans="1:11" ht="12.75" customHeight="1">
      <c r="A31">
        <v>23</v>
      </c>
      <c r="B31" t="s">
        <v>247</v>
      </c>
      <c r="C31" t="s">
        <v>246</v>
      </c>
      <c r="D31" t="s">
        <v>193</v>
      </c>
      <c r="E31" s="38">
        <v>38500</v>
      </c>
      <c r="F31" s="15">
        <v>60.57975</v>
      </c>
      <c r="G31" s="16">
        <v>0.009000000000000001</v>
      </c>
      <c r="H31" s="17"/>
      <c r="J31" s="16"/>
      <c r="K31" s="16"/>
    </row>
    <row r="32" spans="1:11" ht="12.75" customHeight="1">
      <c r="A32">
        <v>24</v>
      </c>
      <c r="B32" t="s">
        <v>225</v>
      </c>
      <c r="C32" t="s">
        <v>224</v>
      </c>
      <c r="D32" t="s">
        <v>193</v>
      </c>
      <c r="E32" s="38">
        <v>15000</v>
      </c>
      <c r="F32" s="15">
        <v>56.2725</v>
      </c>
      <c r="G32" s="16">
        <v>0.0084</v>
      </c>
      <c r="H32" s="17"/>
      <c r="J32" s="16"/>
      <c r="K32" s="16"/>
    </row>
    <row r="33" spans="1:11" ht="12.75" customHeight="1">
      <c r="A33">
        <v>25</v>
      </c>
      <c r="B33" t="s">
        <v>263</v>
      </c>
      <c r="C33" t="s">
        <v>262</v>
      </c>
      <c r="D33" t="s">
        <v>193</v>
      </c>
      <c r="E33" s="38">
        <v>48500</v>
      </c>
      <c r="F33" s="15">
        <v>54.417</v>
      </c>
      <c r="G33" s="16">
        <v>0.008100000000000001</v>
      </c>
      <c r="H33" s="17"/>
      <c r="J33" s="16"/>
      <c r="K33" s="16"/>
    </row>
    <row r="34" spans="1:11" ht="12.75" customHeight="1">
      <c r="A34">
        <v>26</v>
      </c>
      <c r="B34" t="s">
        <v>235</v>
      </c>
      <c r="C34" t="s">
        <v>234</v>
      </c>
      <c r="D34" t="s">
        <v>169</v>
      </c>
      <c r="E34" s="38">
        <v>6700</v>
      </c>
      <c r="F34" s="15">
        <v>54.1494</v>
      </c>
      <c r="G34" s="16">
        <v>0.008100000000000001</v>
      </c>
      <c r="H34" s="17"/>
      <c r="J34" s="16"/>
      <c r="K34" s="16"/>
    </row>
    <row r="35" spans="1:11" ht="12.75" customHeight="1">
      <c r="A35">
        <v>27</v>
      </c>
      <c r="B35" t="s">
        <v>230</v>
      </c>
      <c r="C35" t="s">
        <v>229</v>
      </c>
      <c r="D35" t="s">
        <v>169</v>
      </c>
      <c r="E35" s="38">
        <v>7500</v>
      </c>
      <c r="F35" s="15">
        <v>54.105</v>
      </c>
      <c r="G35" s="16">
        <v>0.008</v>
      </c>
      <c r="H35" s="17"/>
      <c r="J35" s="16"/>
      <c r="K35" s="16"/>
    </row>
    <row r="36" spans="1:11" ht="12.75" customHeight="1">
      <c r="A36">
        <v>28</v>
      </c>
      <c r="B36" t="s">
        <v>226</v>
      </c>
      <c r="C36" t="s">
        <v>38</v>
      </c>
      <c r="D36" t="s">
        <v>164</v>
      </c>
      <c r="E36" s="38">
        <v>11500</v>
      </c>
      <c r="F36" s="15">
        <v>53.79125</v>
      </c>
      <c r="G36" s="16">
        <v>0.008</v>
      </c>
      <c r="H36" s="17"/>
      <c r="J36" s="16"/>
      <c r="K36" s="16"/>
    </row>
    <row r="37" spans="1:8" ht="12.75" customHeight="1">
      <c r="A37">
        <v>29</v>
      </c>
      <c r="B37" t="s">
        <v>245</v>
      </c>
      <c r="C37" t="s">
        <v>244</v>
      </c>
      <c r="D37" t="s">
        <v>180</v>
      </c>
      <c r="E37" s="38">
        <v>10520</v>
      </c>
      <c r="F37" s="15">
        <v>51.24292</v>
      </c>
      <c r="G37" s="16">
        <v>0.0076</v>
      </c>
      <c r="H37" s="17"/>
    </row>
    <row r="38" spans="1:8" ht="12.75" customHeight="1">
      <c r="A38">
        <v>30</v>
      </c>
      <c r="B38" t="s">
        <v>223</v>
      </c>
      <c r="C38" t="s">
        <v>222</v>
      </c>
      <c r="D38" t="s">
        <v>175</v>
      </c>
      <c r="E38" s="38">
        <v>2700</v>
      </c>
      <c r="F38" s="15">
        <v>50.7708</v>
      </c>
      <c r="G38" s="16">
        <v>0.0076</v>
      </c>
      <c r="H38" s="17"/>
    </row>
    <row r="39" spans="1:8" ht="12.75" customHeight="1">
      <c r="A39">
        <v>31</v>
      </c>
      <c r="B39" t="s">
        <v>257</v>
      </c>
      <c r="C39" t="s">
        <v>256</v>
      </c>
      <c r="D39" t="s">
        <v>210</v>
      </c>
      <c r="E39" s="38">
        <v>1700</v>
      </c>
      <c r="F39" s="15">
        <v>49.82615</v>
      </c>
      <c r="G39" s="16">
        <v>0.0074</v>
      </c>
      <c r="H39" s="17"/>
    </row>
    <row r="40" spans="1:8" ht="12.75" customHeight="1">
      <c r="A40">
        <v>32</v>
      </c>
      <c r="B40" t="s">
        <v>228</v>
      </c>
      <c r="C40" t="s">
        <v>227</v>
      </c>
      <c r="D40" t="s">
        <v>164</v>
      </c>
      <c r="E40" s="38">
        <v>20250</v>
      </c>
      <c r="F40" s="15">
        <v>49.572</v>
      </c>
      <c r="G40" s="16">
        <v>0.0074</v>
      </c>
      <c r="H40" s="17"/>
    </row>
    <row r="41" spans="1:8" ht="12.75" customHeight="1">
      <c r="A41">
        <v>33</v>
      </c>
      <c r="B41" t="s">
        <v>243</v>
      </c>
      <c r="C41" t="s">
        <v>242</v>
      </c>
      <c r="D41" t="s">
        <v>201</v>
      </c>
      <c r="E41" s="38">
        <v>15500</v>
      </c>
      <c r="F41" s="15">
        <v>49.476</v>
      </c>
      <c r="G41" s="16">
        <v>0.0074</v>
      </c>
      <c r="H41" s="17"/>
    </row>
    <row r="42" spans="1:8" ht="12.75" customHeight="1">
      <c r="A42">
        <v>34</v>
      </c>
      <c r="B42" t="s">
        <v>232</v>
      </c>
      <c r="C42" t="s">
        <v>231</v>
      </c>
      <c r="D42" t="s">
        <v>158</v>
      </c>
      <c r="E42" s="38">
        <v>33500</v>
      </c>
      <c r="F42" s="15">
        <v>49.32875</v>
      </c>
      <c r="G42" s="16">
        <v>0.0073</v>
      </c>
      <c r="H42" s="17"/>
    </row>
    <row r="43" spans="1:8" ht="12.75" customHeight="1">
      <c r="A43">
        <v>35</v>
      </c>
      <c r="B43" t="s">
        <v>221</v>
      </c>
      <c r="C43" t="s">
        <v>220</v>
      </c>
      <c r="D43" t="s">
        <v>169</v>
      </c>
      <c r="E43" s="38">
        <v>14000</v>
      </c>
      <c r="F43" s="15">
        <v>48.769</v>
      </c>
      <c r="G43" s="16">
        <v>0.0073</v>
      </c>
      <c r="H43" s="17"/>
    </row>
    <row r="44" spans="1:8" ht="12.75" customHeight="1">
      <c r="A44">
        <v>36</v>
      </c>
      <c r="B44" t="s">
        <v>233</v>
      </c>
      <c r="C44" t="s">
        <v>31</v>
      </c>
      <c r="D44" t="s">
        <v>164</v>
      </c>
      <c r="E44" s="38">
        <v>6300</v>
      </c>
      <c r="F44" s="15">
        <v>48.3777</v>
      </c>
      <c r="G44" s="16">
        <v>0.0072</v>
      </c>
      <c r="H44" s="17"/>
    </row>
    <row r="45" spans="1:8" ht="12.75" customHeight="1">
      <c r="A45">
        <v>37</v>
      </c>
      <c r="B45" t="s">
        <v>239</v>
      </c>
      <c r="C45" t="s">
        <v>238</v>
      </c>
      <c r="D45" t="s">
        <v>158</v>
      </c>
      <c r="E45" s="38">
        <v>1000</v>
      </c>
      <c r="F45" s="15">
        <v>46.8125</v>
      </c>
      <c r="G45" s="16">
        <v>0.006999999999999999</v>
      </c>
      <c r="H45" s="17"/>
    </row>
    <row r="46" spans="1:8" ht="12.75" customHeight="1">
      <c r="A46">
        <v>38</v>
      </c>
      <c r="B46" t="s">
        <v>251</v>
      </c>
      <c r="C46" t="s">
        <v>250</v>
      </c>
      <c r="D46" t="s">
        <v>204</v>
      </c>
      <c r="E46" s="38">
        <v>46980</v>
      </c>
      <c r="F46" s="15">
        <v>45.68805</v>
      </c>
      <c r="G46" s="16">
        <v>0.0068000000000000005</v>
      </c>
      <c r="H46" s="17"/>
    </row>
    <row r="47" spans="1:8" ht="12.75" customHeight="1">
      <c r="A47">
        <v>39</v>
      </c>
      <c r="B47" t="s">
        <v>249</v>
      </c>
      <c r="C47" t="s">
        <v>248</v>
      </c>
      <c r="D47" t="s">
        <v>196</v>
      </c>
      <c r="E47" s="38">
        <v>15000</v>
      </c>
      <c r="F47" s="15">
        <v>45.6825</v>
      </c>
      <c r="G47" s="16">
        <v>0.0068000000000000005</v>
      </c>
      <c r="H47" s="17"/>
    </row>
    <row r="48" spans="1:8" ht="12.75" customHeight="1">
      <c r="A48">
        <v>40</v>
      </c>
      <c r="B48" t="s">
        <v>241</v>
      </c>
      <c r="C48" t="s">
        <v>240</v>
      </c>
      <c r="D48" t="s">
        <v>185</v>
      </c>
      <c r="E48" s="38">
        <v>19000</v>
      </c>
      <c r="F48" s="15">
        <v>45.258</v>
      </c>
      <c r="G48" s="16">
        <v>0.0067</v>
      </c>
      <c r="H48" s="17"/>
    </row>
    <row r="49" spans="1:8" ht="12.75" customHeight="1">
      <c r="A49">
        <v>41</v>
      </c>
      <c r="B49" t="s">
        <v>237</v>
      </c>
      <c r="C49" t="s">
        <v>236</v>
      </c>
      <c r="D49" t="s">
        <v>196</v>
      </c>
      <c r="E49" s="38">
        <v>14000</v>
      </c>
      <c r="F49" s="15">
        <v>42.385</v>
      </c>
      <c r="G49" s="16">
        <v>0.0063</v>
      </c>
      <c r="H49" s="17"/>
    </row>
    <row r="50" spans="1:8" ht="12.75" customHeight="1">
      <c r="A50">
        <v>42</v>
      </c>
      <c r="B50" t="s">
        <v>253</v>
      </c>
      <c r="C50" t="s">
        <v>252</v>
      </c>
      <c r="D50" t="s">
        <v>207</v>
      </c>
      <c r="E50" s="38">
        <v>153305</v>
      </c>
      <c r="F50" s="15">
        <v>40.702478</v>
      </c>
      <c r="G50" s="16">
        <v>0.0060999999999999995</v>
      </c>
      <c r="H50" s="17"/>
    </row>
    <row r="51" spans="1:8" ht="12.75" customHeight="1">
      <c r="A51">
        <v>43</v>
      </c>
      <c r="B51" t="s">
        <v>255</v>
      </c>
      <c r="C51" t="s">
        <v>254</v>
      </c>
      <c r="D51" t="s">
        <v>175</v>
      </c>
      <c r="E51" s="38">
        <v>1700</v>
      </c>
      <c r="F51" s="15">
        <v>28.3832</v>
      </c>
      <c r="G51" s="16">
        <v>0.0042</v>
      </c>
      <c r="H51" s="17"/>
    </row>
    <row r="52" spans="1:9" ht="12.75" customHeight="1">
      <c r="A52" s="36"/>
      <c r="B52" s="36"/>
      <c r="C52" s="19" t="s">
        <v>50</v>
      </c>
      <c r="D52" s="19"/>
      <c r="E52" s="19"/>
      <c r="F52" s="20">
        <f>SUM(F9:F51)</f>
        <v>4800.778861999999</v>
      </c>
      <c r="G52" s="21">
        <f>SUM(G9:G51)</f>
        <v>0.7141</v>
      </c>
      <c r="H52" s="22"/>
      <c r="I52" s="32"/>
    </row>
    <row r="53" spans="6:8" ht="12.75" customHeight="1">
      <c r="F53" s="15"/>
      <c r="G53" s="16"/>
      <c r="H53" s="17"/>
    </row>
    <row r="54" spans="3:8" ht="12.75" customHeight="1">
      <c r="C54" s="1" t="s">
        <v>10</v>
      </c>
      <c r="F54" s="15"/>
      <c r="G54" s="16"/>
      <c r="H54" s="17"/>
    </row>
    <row r="55" spans="3:8" ht="12.75" customHeight="1">
      <c r="C55" s="1" t="s">
        <v>11</v>
      </c>
      <c r="F55" s="15"/>
      <c r="G55" s="16"/>
      <c r="H55" s="17"/>
    </row>
    <row r="56" spans="1:8" ht="12.75" customHeight="1">
      <c r="A56">
        <v>44</v>
      </c>
      <c r="B56" t="s">
        <v>44</v>
      </c>
      <c r="C56" t="s">
        <v>12</v>
      </c>
      <c r="D56" t="s">
        <v>13</v>
      </c>
      <c r="E56" s="38">
        <v>40000000</v>
      </c>
      <c r="F56" s="15">
        <v>397.1704</v>
      </c>
      <c r="G56" s="16">
        <v>0.0591</v>
      </c>
      <c r="H56" s="17">
        <v>41428</v>
      </c>
    </row>
    <row r="57" spans="1:8" ht="12.75" customHeight="1">
      <c r="A57">
        <v>45</v>
      </c>
      <c r="B57" t="s">
        <v>109</v>
      </c>
      <c r="C57" t="s">
        <v>107</v>
      </c>
      <c r="D57" t="s">
        <v>16</v>
      </c>
      <c r="E57" s="38">
        <v>30000000</v>
      </c>
      <c r="F57" s="15">
        <v>296.5221</v>
      </c>
      <c r="G57" s="16">
        <v>0.0441</v>
      </c>
      <c r="H57" s="17">
        <v>41449</v>
      </c>
    </row>
    <row r="58" spans="1:9" ht="12.75" customHeight="1">
      <c r="A58" s="36"/>
      <c r="B58" s="36"/>
      <c r="C58" s="19" t="s">
        <v>50</v>
      </c>
      <c r="D58" s="19"/>
      <c r="E58" s="19"/>
      <c r="F58" s="20">
        <f>SUM(F56:F57)</f>
        <v>693.6925</v>
      </c>
      <c r="G58" s="21">
        <f>SUM(G56:G57)</f>
        <v>0.1032</v>
      </c>
      <c r="H58" s="22"/>
      <c r="I58" s="32"/>
    </row>
    <row r="59" spans="6:8" ht="12.75" customHeight="1">
      <c r="F59" s="15"/>
      <c r="G59" s="16"/>
      <c r="H59" s="17"/>
    </row>
    <row r="60" spans="3:8" ht="12.75" customHeight="1">
      <c r="C60" s="1" t="s">
        <v>81</v>
      </c>
      <c r="F60" s="15"/>
      <c r="G60" s="16"/>
      <c r="H60" s="17"/>
    </row>
    <row r="61" spans="3:8" ht="12.75" customHeight="1">
      <c r="C61" s="1" t="s">
        <v>82</v>
      </c>
      <c r="F61" s="15"/>
      <c r="G61" s="16"/>
      <c r="H61" s="17"/>
    </row>
    <row r="62" spans="1:8" ht="12.75" customHeight="1">
      <c r="A62">
        <v>46</v>
      </c>
      <c r="B62" t="s">
        <v>265</v>
      </c>
      <c r="C62" t="s">
        <v>264</v>
      </c>
      <c r="D62" t="s">
        <v>108</v>
      </c>
      <c r="E62" s="38">
        <v>45000000</v>
      </c>
      <c r="F62" s="15">
        <v>464.9589</v>
      </c>
      <c r="G62" s="16">
        <v>0.0692</v>
      </c>
      <c r="H62" s="17">
        <v>44614</v>
      </c>
    </row>
    <row r="63" spans="1:8" ht="12.75" customHeight="1">
      <c r="A63">
        <v>47</v>
      </c>
      <c r="B63" t="s">
        <v>146</v>
      </c>
      <c r="C63" t="s">
        <v>145</v>
      </c>
      <c r="D63" t="s">
        <v>116</v>
      </c>
      <c r="E63" s="38">
        <v>45000000</v>
      </c>
      <c r="F63" s="15">
        <v>457.6005</v>
      </c>
      <c r="G63" s="16">
        <v>0.0681</v>
      </c>
      <c r="H63" s="17">
        <v>41869</v>
      </c>
    </row>
    <row r="64" spans="1:8" ht="12.75" customHeight="1">
      <c r="A64">
        <v>48</v>
      </c>
      <c r="B64" t="s">
        <v>266</v>
      </c>
      <c r="C64" t="s">
        <v>236</v>
      </c>
      <c r="D64" t="s">
        <v>121</v>
      </c>
      <c r="E64" s="38">
        <v>25000000</v>
      </c>
      <c r="F64" s="15">
        <v>236.8335</v>
      </c>
      <c r="G64" s="16">
        <v>0.0352</v>
      </c>
      <c r="H64" s="17">
        <v>44674</v>
      </c>
    </row>
    <row r="65" spans="1:8" ht="12.75" customHeight="1">
      <c r="A65">
        <v>49</v>
      </c>
      <c r="B65" t="s">
        <v>260</v>
      </c>
      <c r="C65" t="s">
        <v>195</v>
      </c>
      <c r="D65" t="s">
        <v>119</v>
      </c>
      <c r="E65" s="38">
        <v>220500</v>
      </c>
      <c r="F65" s="15">
        <v>2.215472</v>
      </c>
      <c r="G65" s="16">
        <v>0.0003</v>
      </c>
      <c r="H65" s="17">
        <v>41722</v>
      </c>
    </row>
    <row r="66" spans="1:9" ht="12.75" customHeight="1">
      <c r="A66" s="36"/>
      <c r="B66" s="36"/>
      <c r="C66" s="19" t="s">
        <v>50</v>
      </c>
      <c r="D66" s="19"/>
      <c r="E66" s="19"/>
      <c r="F66" s="20">
        <f>SUM(F62:F65)</f>
        <v>1161.6083720000001</v>
      </c>
      <c r="G66" s="21">
        <f>SUM(G62:G65)</f>
        <v>0.17279999999999998</v>
      </c>
      <c r="H66" s="22"/>
      <c r="I66" s="32"/>
    </row>
    <row r="67" spans="6:8" ht="12.75" customHeight="1">
      <c r="F67" s="15"/>
      <c r="G67" s="16"/>
      <c r="H67" s="17"/>
    </row>
    <row r="68" spans="3:8" ht="12.75" customHeight="1">
      <c r="C68" s="1" t="s">
        <v>89</v>
      </c>
      <c r="F68" s="15"/>
      <c r="G68" s="16"/>
      <c r="H68" s="17"/>
    </row>
    <row r="69" spans="3:8" ht="12.75" customHeight="1">
      <c r="C69" s="1" t="s">
        <v>90</v>
      </c>
      <c r="F69" s="15">
        <v>67.488245</v>
      </c>
      <c r="G69" s="16">
        <v>0.009899999999999999</v>
      </c>
      <c r="H69" s="17"/>
    </row>
    <row r="70" spans="1:9" ht="12.75" customHeight="1">
      <c r="A70" s="36"/>
      <c r="B70" s="36"/>
      <c r="C70" s="19" t="s">
        <v>50</v>
      </c>
      <c r="D70" s="19"/>
      <c r="E70" s="19"/>
      <c r="F70" s="20">
        <f>SUM(F69:F69)</f>
        <v>67.488245</v>
      </c>
      <c r="G70" s="21">
        <f>SUM(G69:G69)</f>
        <v>0.009899999999999999</v>
      </c>
      <c r="H70" s="22"/>
      <c r="I70" s="32"/>
    </row>
    <row r="71" spans="1:9" ht="12.75" customHeight="1">
      <c r="A71" s="27"/>
      <c r="B71" s="27"/>
      <c r="C71" s="23" t="s">
        <v>91</v>
      </c>
      <c r="D71" s="23"/>
      <c r="E71" s="23"/>
      <c r="F71" s="24">
        <f>SUM(F52,F58,F66,F70)</f>
        <v>6723.5679789999995</v>
      </c>
      <c r="G71" s="25">
        <f>SUM(G52,G58,G66,G70)</f>
        <v>0.9999999999999999</v>
      </c>
      <c r="H71" s="26"/>
      <c r="I71" s="33"/>
    </row>
    <row r="72" ht="12.75" customHeight="1"/>
    <row r="73" ht="12.75" customHeight="1">
      <c r="C73" s="1" t="s">
        <v>363</v>
      </c>
    </row>
    <row r="74" ht="12.75" customHeight="1">
      <c r="C74" s="1" t="s">
        <v>364</v>
      </c>
    </row>
    <row r="75" ht="12.75" customHeight="1">
      <c r="C75" s="1" t="s">
        <v>92</v>
      </c>
    </row>
    <row r="76" ht="12.75" customHeight="1">
      <c r="C76" s="1"/>
    </row>
    <row r="77" ht="12.75" customHeight="1">
      <c r="C77" s="1"/>
    </row>
    <row r="78" ht="12.75" customHeight="1"/>
    <row r="79" ht="12.75" customHeight="1"/>
    <row r="80" spans="3:13" ht="12.75" customHeight="1">
      <c r="C80" s="74" t="s">
        <v>366</v>
      </c>
      <c r="D80" s="75"/>
      <c r="E80" s="74"/>
      <c r="F80" s="76"/>
      <c r="G80" s="77"/>
      <c r="H80" s="100"/>
      <c r="I80" s="78"/>
      <c r="J80" s="57"/>
      <c r="K80" s="79"/>
      <c r="L80" s="57"/>
      <c r="M80" s="57"/>
    </row>
    <row r="81" spans="3:13" ht="12.75" customHeight="1">
      <c r="C81" s="74" t="s">
        <v>387</v>
      </c>
      <c r="D81" s="75" t="s">
        <v>368</v>
      </c>
      <c r="E81" s="74"/>
      <c r="F81" s="76"/>
      <c r="G81" s="77"/>
      <c r="H81" s="100"/>
      <c r="I81" s="78"/>
      <c r="J81" s="57"/>
      <c r="K81" s="79"/>
      <c r="L81" s="57"/>
      <c r="M81" s="57"/>
    </row>
    <row r="82" spans="3:13" ht="12.75" customHeight="1">
      <c r="C82" s="74" t="s">
        <v>369</v>
      </c>
      <c r="D82" s="75"/>
      <c r="E82" s="74"/>
      <c r="F82" s="76"/>
      <c r="G82" s="77"/>
      <c r="H82" s="100"/>
      <c r="I82" s="78"/>
      <c r="J82" s="57"/>
      <c r="K82" s="79"/>
      <c r="L82" s="57"/>
      <c r="M82" s="57"/>
    </row>
    <row r="83" spans="3:13" ht="12.75" customHeight="1">
      <c r="C83" s="80" t="s">
        <v>467</v>
      </c>
      <c r="D83" s="81">
        <v>9.75</v>
      </c>
      <c r="E83" s="71"/>
      <c r="F83" s="76"/>
      <c r="G83" s="77"/>
      <c r="H83" s="100"/>
      <c r="I83" s="78"/>
      <c r="J83" s="57"/>
      <c r="K83" s="79"/>
      <c r="L83" s="57"/>
      <c r="M83" s="57"/>
    </row>
    <row r="84" spans="3:13" ht="12.75" customHeight="1">
      <c r="C84" s="80" t="s">
        <v>479</v>
      </c>
      <c r="D84" s="81">
        <v>9.75</v>
      </c>
      <c r="E84" s="71"/>
      <c r="F84" s="76"/>
      <c r="G84" s="77"/>
      <c r="H84" s="100"/>
      <c r="I84" s="78"/>
      <c r="J84" s="57"/>
      <c r="K84" s="79"/>
      <c r="L84" s="57"/>
      <c r="M84" s="57"/>
    </row>
    <row r="85" spans="3:13" ht="12.75" customHeight="1">
      <c r="C85" s="80" t="s">
        <v>370</v>
      </c>
      <c r="D85" s="81">
        <v>9.76</v>
      </c>
      <c r="E85" s="71"/>
      <c r="F85" s="76"/>
      <c r="G85" s="77"/>
      <c r="H85" s="100"/>
      <c r="I85" s="78"/>
      <c r="J85" s="57"/>
      <c r="K85" s="79"/>
      <c r="L85" s="57"/>
      <c r="M85" s="57"/>
    </row>
    <row r="86" spans="3:13" ht="12.75" customHeight="1">
      <c r="C86" s="80" t="s">
        <v>389</v>
      </c>
      <c r="D86" s="81">
        <v>9.76</v>
      </c>
      <c r="E86" s="71"/>
      <c r="F86" s="76"/>
      <c r="G86" s="77"/>
      <c r="H86" s="100"/>
      <c r="I86" s="78"/>
      <c r="J86" s="57"/>
      <c r="K86" s="79"/>
      <c r="L86" s="57"/>
      <c r="M86" s="57"/>
    </row>
    <row r="87" spans="3:13" ht="12.75" customHeight="1">
      <c r="C87" s="80" t="s">
        <v>373</v>
      </c>
      <c r="D87" s="81"/>
      <c r="E87" s="71"/>
      <c r="F87" s="82"/>
      <c r="G87" s="83"/>
      <c r="H87" s="94"/>
      <c r="I87" s="78"/>
      <c r="J87" s="57"/>
      <c r="K87" s="79"/>
      <c r="L87" s="57"/>
      <c r="M87" s="57"/>
    </row>
    <row r="88" spans="3:13" ht="12.75" customHeight="1">
      <c r="C88" s="80" t="s">
        <v>467</v>
      </c>
      <c r="D88" s="81">
        <v>10.14</v>
      </c>
      <c r="E88" s="71"/>
      <c r="F88" s="76"/>
      <c r="G88" s="77"/>
      <c r="H88" s="100"/>
      <c r="I88" s="78"/>
      <c r="J88" s="57"/>
      <c r="K88" s="79"/>
      <c r="L88" s="57"/>
      <c r="M88" s="57"/>
    </row>
    <row r="89" spans="3:13" ht="12.75" customHeight="1">
      <c r="C89" s="80" t="s">
        <v>479</v>
      </c>
      <c r="D89" s="81">
        <v>10.14</v>
      </c>
      <c r="E89" s="71"/>
      <c r="F89" s="76"/>
      <c r="G89" s="77"/>
      <c r="H89" s="100"/>
      <c r="I89" s="78"/>
      <c r="J89" s="57"/>
      <c r="K89" s="79"/>
      <c r="L89" s="57"/>
      <c r="M89" s="57"/>
    </row>
    <row r="90" spans="3:13" ht="12.75" customHeight="1">
      <c r="C90" s="80" t="s">
        <v>370</v>
      </c>
      <c r="D90" s="81">
        <v>10.15</v>
      </c>
      <c r="E90" s="71"/>
      <c r="F90" s="76"/>
      <c r="G90" s="77"/>
      <c r="H90" s="100"/>
      <c r="I90" s="78"/>
      <c r="J90" s="57"/>
      <c r="K90" s="79"/>
      <c r="L90" s="57"/>
      <c r="M90" s="57"/>
    </row>
    <row r="91" spans="3:13" ht="12.75" customHeight="1">
      <c r="C91" s="80" t="s">
        <v>389</v>
      </c>
      <c r="D91" s="81">
        <v>10.15</v>
      </c>
      <c r="E91" s="71"/>
      <c r="F91" s="76"/>
      <c r="G91" s="77"/>
      <c r="H91" s="100"/>
      <c r="I91" s="78"/>
      <c r="J91" s="57"/>
      <c r="K91" s="79"/>
      <c r="L91" s="57"/>
      <c r="M91" s="57"/>
    </row>
    <row r="92" spans="3:13" ht="12.75" customHeight="1">
      <c r="C92" s="74" t="s">
        <v>374</v>
      </c>
      <c r="D92" s="84" t="s">
        <v>368</v>
      </c>
      <c r="E92" s="71"/>
      <c r="F92" s="76"/>
      <c r="G92" s="77"/>
      <c r="H92" s="78"/>
      <c r="I92" s="74"/>
      <c r="J92" s="57"/>
      <c r="K92" s="79"/>
      <c r="L92" s="57"/>
      <c r="M92" s="57"/>
    </row>
    <row r="93" spans="3:13" ht="12.75" customHeight="1">
      <c r="C93" s="85" t="s">
        <v>461</v>
      </c>
      <c r="D93" s="71"/>
      <c r="E93" s="85"/>
      <c r="F93" s="71"/>
      <c r="G93" s="71"/>
      <c r="H93" s="71"/>
      <c r="I93" s="71"/>
      <c r="J93" s="57"/>
      <c r="K93" s="79"/>
      <c r="L93" s="57"/>
      <c r="M93" s="57"/>
    </row>
    <row r="94" spans="3:13" ht="12.75" customHeight="1">
      <c r="C94" s="86" t="s">
        <v>390</v>
      </c>
      <c r="D94" s="86" t="s">
        <v>391</v>
      </c>
      <c r="E94" s="86" t="s">
        <v>392</v>
      </c>
      <c r="F94" s="86" t="s">
        <v>393</v>
      </c>
      <c r="G94" s="86" t="s">
        <v>394</v>
      </c>
      <c r="H94" s="86" t="s">
        <v>395</v>
      </c>
      <c r="I94" s="86" t="s">
        <v>396</v>
      </c>
      <c r="J94" s="57"/>
      <c r="K94" s="79"/>
      <c r="L94" s="57"/>
      <c r="M94" s="57"/>
    </row>
    <row r="95" spans="3:13" ht="12.75" customHeight="1">
      <c r="C95" s="71" t="s">
        <v>397</v>
      </c>
      <c r="D95" s="87" t="s">
        <v>368</v>
      </c>
      <c r="E95" s="87" t="s">
        <v>368</v>
      </c>
      <c r="F95" s="87" t="s">
        <v>368</v>
      </c>
      <c r="G95" s="87" t="s">
        <v>368</v>
      </c>
      <c r="H95" s="87" t="s">
        <v>368</v>
      </c>
      <c r="I95" s="87" t="s">
        <v>368</v>
      </c>
      <c r="J95" s="57"/>
      <c r="K95" s="79"/>
      <c r="L95" s="57"/>
      <c r="M95" s="57"/>
    </row>
    <row r="96" spans="3:13" ht="12.75" customHeight="1">
      <c r="C96" s="71" t="s">
        <v>398</v>
      </c>
      <c r="D96" s="87" t="s">
        <v>368</v>
      </c>
      <c r="E96" s="87" t="s">
        <v>368</v>
      </c>
      <c r="F96" s="87" t="s">
        <v>368</v>
      </c>
      <c r="G96" s="87" t="s">
        <v>368</v>
      </c>
      <c r="H96" s="87" t="s">
        <v>368</v>
      </c>
      <c r="I96" s="87" t="s">
        <v>368</v>
      </c>
      <c r="J96" s="57"/>
      <c r="K96" s="79"/>
      <c r="L96" s="57"/>
      <c r="M96" s="57"/>
    </row>
    <row r="97" spans="3:13" ht="12.75" customHeight="1">
      <c r="C97" s="88"/>
      <c r="D97" s="81"/>
      <c r="E97" s="71"/>
      <c r="F97" s="82"/>
      <c r="G97" s="83"/>
      <c r="H97" s="71"/>
      <c r="I97" s="71"/>
      <c r="J97" s="57"/>
      <c r="K97" s="79"/>
      <c r="L97" s="57"/>
      <c r="M97" s="57"/>
    </row>
    <row r="98" spans="3:13" ht="12.75" customHeight="1">
      <c r="C98" s="85" t="s">
        <v>462</v>
      </c>
      <c r="D98" s="71"/>
      <c r="E98" s="71"/>
      <c r="F98" s="71"/>
      <c r="G98" s="71"/>
      <c r="H98" s="71"/>
      <c r="I98" s="71"/>
      <c r="J98" s="57"/>
      <c r="K98" s="79"/>
      <c r="L98" s="57"/>
      <c r="M98" s="57"/>
    </row>
    <row r="99" spans="3:13" ht="12.75" customHeight="1">
      <c r="C99" s="86" t="s">
        <v>390</v>
      </c>
      <c r="D99" s="86" t="s">
        <v>391</v>
      </c>
      <c r="E99" s="86" t="s">
        <v>399</v>
      </c>
      <c r="F99" s="86" t="s">
        <v>400</v>
      </c>
      <c r="G99" s="86" t="s">
        <v>401</v>
      </c>
      <c r="H99" s="86" t="s">
        <v>402</v>
      </c>
      <c r="I99" s="71"/>
      <c r="J99" s="57"/>
      <c r="K99" s="79"/>
      <c r="L99" s="57"/>
      <c r="M99" s="57"/>
    </row>
    <row r="100" spans="3:13" ht="12.75" customHeight="1">
      <c r="C100" s="71" t="s">
        <v>397</v>
      </c>
      <c r="D100" s="87" t="s">
        <v>368</v>
      </c>
      <c r="E100" s="87" t="s">
        <v>368</v>
      </c>
      <c r="F100" s="87" t="s">
        <v>368</v>
      </c>
      <c r="G100" s="87" t="s">
        <v>368</v>
      </c>
      <c r="H100" s="87" t="s">
        <v>368</v>
      </c>
      <c r="I100" s="71"/>
      <c r="J100" s="57"/>
      <c r="K100" s="79"/>
      <c r="L100" s="57"/>
      <c r="M100" s="57"/>
    </row>
    <row r="101" spans="3:13" ht="12.75" customHeight="1">
      <c r="C101" s="71" t="s">
        <v>398</v>
      </c>
      <c r="D101" s="87" t="s">
        <v>368</v>
      </c>
      <c r="E101" s="87" t="s">
        <v>368</v>
      </c>
      <c r="F101" s="87" t="s">
        <v>368</v>
      </c>
      <c r="G101" s="87" t="s">
        <v>368</v>
      </c>
      <c r="H101" s="87" t="s">
        <v>368</v>
      </c>
      <c r="I101" s="89"/>
      <c r="J101" s="57"/>
      <c r="K101" s="79"/>
      <c r="L101" s="57"/>
      <c r="M101" s="57"/>
    </row>
    <row r="102" spans="3:13" ht="12.75" customHeight="1">
      <c r="C102" s="90"/>
      <c r="D102" s="91"/>
      <c r="E102" s="91"/>
      <c r="F102" s="91"/>
      <c r="G102" s="90"/>
      <c r="H102" s="92"/>
      <c r="I102" s="71"/>
      <c r="J102" s="57"/>
      <c r="K102" s="79"/>
      <c r="L102" s="57"/>
      <c r="M102" s="57"/>
    </row>
    <row r="103" spans="3:13" ht="12.75" customHeight="1">
      <c r="C103" s="85" t="s">
        <v>463</v>
      </c>
      <c r="D103" s="71"/>
      <c r="E103" s="85"/>
      <c r="F103" s="71"/>
      <c r="G103" s="71"/>
      <c r="H103" s="71"/>
      <c r="I103" s="71"/>
      <c r="J103" s="57"/>
      <c r="K103" s="79"/>
      <c r="L103" s="57"/>
      <c r="M103" s="57"/>
    </row>
    <row r="104" spans="3:13" ht="12.75" customHeight="1">
      <c r="C104" s="86" t="s">
        <v>390</v>
      </c>
      <c r="D104" s="86" t="s">
        <v>391</v>
      </c>
      <c r="E104" s="86" t="s">
        <v>392</v>
      </c>
      <c r="F104" s="86" t="s">
        <v>403</v>
      </c>
      <c r="G104" s="86" t="s">
        <v>404</v>
      </c>
      <c r="H104" s="86" t="s">
        <v>405</v>
      </c>
      <c r="I104" s="71"/>
      <c r="J104" s="57"/>
      <c r="K104" s="79"/>
      <c r="L104" s="57"/>
      <c r="M104" s="57"/>
    </row>
    <row r="105" spans="3:13" ht="12.75" customHeight="1">
      <c r="C105" s="71" t="s">
        <v>397</v>
      </c>
      <c r="D105" s="87" t="s">
        <v>368</v>
      </c>
      <c r="E105" s="87" t="s">
        <v>368</v>
      </c>
      <c r="F105" s="87" t="s">
        <v>368</v>
      </c>
      <c r="G105" s="87" t="s">
        <v>368</v>
      </c>
      <c r="H105" s="87" t="s">
        <v>368</v>
      </c>
      <c r="I105" s="71"/>
      <c r="J105" s="57"/>
      <c r="K105" s="79"/>
      <c r="L105" s="57"/>
      <c r="M105" s="57"/>
    </row>
    <row r="106" spans="3:13" ht="12.75" customHeight="1">
      <c r="C106" s="71" t="s">
        <v>398</v>
      </c>
      <c r="D106" s="87" t="s">
        <v>368</v>
      </c>
      <c r="E106" s="87" t="s">
        <v>368</v>
      </c>
      <c r="F106" s="87" t="s">
        <v>368</v>
      </c>
      <c r="G106" s="87" t="s">
        <v>368</v>
      </c>
      <c r="H106" s="87" t="s">
        <v>368</v>
      </c>
      <c r="I106" s="71"/>
      <c r="J106" s="57"/>
      <c r="K106" s="79"/>
      <c r="L106" s="57"/>
      <c r="M106" s="57"/>
    </row>
    <row r="107" spans="3:13" ht="12.75" customHeight="1">
      <c r="C107" s="90"/>
      <c r="D107" s="91"/>
      <c r="E107" s="91"/>
      <c r="F107" s="91"/>
      <c r="G107" s="90"/>
      <c r="H107" s="92"/>
      <c r="I107" s="71"/>
      <c r="J107" s="57"/>
      <c r="K107" s="79"/>
      <c r="L107" s="57"/>
      <c r="M107" s="57"/>
    </row>
    <row r="108" spans="3:13" ht="12.75" customHeight="1">
      <c r="C108" s="85" t="s">
        <v>464</v>
      </c>
      <c r="D108" s="71"/>
      <c r="E108" s="94"/>
      <c r="F108" s="71"/>
      <c r="G108" s="71"/>
      <c r="H108" s="92"/>
      <c r="I108" s="71"/>
      <c r="J108" s="57"/>
      <c r="K108" s="79"/>
      <c r="L108" s="57"/>
      <c r="M108" s="57"/>
    </row>
    <row r="109" spans="3:13" ht="12.75" customHeight="1">
      <c r="C109" s="86" t="s">
        <v>390</v>
      </c>
      <c r="D109" s="86" t="s">
        <v>391</v>
      </c>
      <c r="E109" s="86" t="s">
        <v>406</v>
      </c>
      <c r="F109" s="86" t="s">
        <v>407</v>
      </c>
      <c r="G109" s="86" t="s">
        <v>408</v>
      </c>
      <c r="H109" s="86" t="s">
        <v>402</v>
      </c>
      <c r="I109" s="71"/>
      <c r="J109" s="57"/>
      <c r="K109" s="79"/>
      <c r="L109" s="57"/>
      <c r="M109" s="57"/>
    </row>
    <row r="110" spans="3:13" ht="12.75" customHeight="1">
      <c r="C110" s="71" t="s">
        <v>397</v>
      </c>
      <c r="D110" s="87" t="s">
        <v>368</v>
      </c>
      <c r="E110" s="87" t="s">
        <v>368</v>
      </c>
      <c r="F110" s="87" t="s">
        <v>368</v>
      </c>
      <c r="G110" s="87" t="s">
        <v>368</v>
      </c>
      <c r="H110" s="87" t="s">
        <v>368</v>
      </c>
      <c r="I110" s="71"/>
      <c r="J110" s="57"/>
      <c r="K110" s="79"/>
      <c r="L110" s="57"/>
      <c r="M110" s="57"/>
    </row>
    <row r="111" spans="3:13" ht="12.75" customHeight="1">
      <c r="C111" s="71" t="s">
        <v>398</v>
      </c>
      <c r="D111" s="87" t="s">
        <v>368</v>
      </c>
      <c r="E111" s="87" t="s">
        <v>368</v>
      </c>
      <c r="F111" s="87" t="s">
        <v>368</v>
      </c>
      <c r="G111" s="87" t="s">
        <v>368</v>
      </c>
      <c r="H111" s="87" t="s">
        <v>368</v>
      </c>
      <c r="I111" s="71"/>
      <c r="J111" s="57"/>
      <c r="K111" s="79"/>
      <c r="L111" s="57"/>
      <c r="M111" s="57"/>
    </row>
    <row r="112" spans="3:13" ht="12.75" customHeight="1">
      <c r="C112" s="74" t="s">
        <v>374</v>
      </c>
      <c r="D112" s="84" t="s">
        <v>368</v>
      </c>
      <c r="E112" s="71"/>
      <c r="F112" s="76"/>
      <c r="G112" s="77"/>
      <c r="H112" s="100"/>
      <c r="I112" s="78"/>
      <c r="J112" s="57"/>
      <c r="K112" s="79"/>
      <c r="L112" s="57"/>
      <c r="M112" s="57"/>
    </row>
    <row r="113" spans="3:13" ht="12.75" customHeight="1">
      <c r="C113" s="71" t="s">
        <v>415</v>
      </c>
      <c r="D113" s="84" t="s">
        <v>368</v>
      </c>
      <c r="E113" s="71"/>
      <c r="F113" s="76"/>
      <c r="G113" s="77"/>
      <c r="H113" s="100"/>
      <c r="I113" s="78"/>
      <c r="J113" s="57"/>
      <c r="K113" s="79"/>
      <c r="L113" s="57"/>
      <c r="M113" s="57"/>
    </row>
    <row r="114" spans="3:13" ht="12.75" customHeight="1">
      <c r="C114" s="74" t="s">
        <v>416</v>
      </c>
      <c r="D114" s="84" t="s">
        <v>368</v>
      </c>
      <c r="E114" s="71"/>
      <c r="F114" s="76"/>
      <c r="G114" s="77"/>
      <c r="H114" s="100"/>
      <c r="I114" s="78"/>
      <c r="J114" s="57"/>
      <c r="K114" s="79"/>
      <c r="L114" s="57"/>
      <c r="M114" s="57"/>
    </row>
    <row r="115" spans="3:13" ht="12.75" customHeight="1">
      <c r="C115" s="71" t="s">
        <v>410</v>
      </c>
      <c r="D115" s="131">
        <v>1.68</v>
      </c>
      <c r="E115" s="71"/>
      <c r="F115" s="76"/>
      <c r="G115" s="77"/>
      <c r="H115" s="100"/>
      <c r="I115" s="78"/>
      <c r="J115" s="57"/>
      <c r="K115" s="79"/>
      <c r="L115" s="57"/>
      <c r="M115" s="57"/>
    </row>
    <row r="116" spans="3:13" ht="12.75" customHeight="1">
      <c r="C116" s="71" t="s">
        <v>417</v>
      </c>
      <c r="D116" s="71"/>
      <c r="E116" s="71"/>
      <c r="F116" s="76"/>
      <c r="G116" s="77"/>
      <c r="H116" s="100"/>
      <c r="I116" s="78"/>
      <c r="J116" s="57"/>
      <c r="K116" s="79"/>
      <c r="L116" s="57"/>
      <c r="M116" s="57"/>
    </row>
    <row r="117" spans="3:13" ht="12.75" customHeight="1">
      <c r="C117" s="97" t="s">
        <v>379</v>
      </c>
      <c r="D117" s="98" t="s">
        <v>380</v>
      </c>
      <c r="E117" s="98" t="s">
        <v>381</v>
      </c>
      <c r="F117" s="76"/>
      <c r="G117" s="77"/>
      <c r="H117" s="100"/>
      <c r="I117" s="78"/>
      <c r="J117" s="57"/>
      <c r="K117" s="79"/>
      <c r="L117" s="57"/>
      <c r="M117" s="57"/>
    </row>
    <row r="118" spans="3:13" ht="12.75" customHeight="1">
      <c r="C118" s="80" t="s">
        <v>480</v>
      </c>
      <c r="D118" s="99" t="s">
        <v>412</v>
      </c>
      <c r="E118" s="99" t="s">
        <v>412</v>
      </c>
      <c r="F118" s="76"/>
      <c r="G118" s="77"/>
      <c r="H118" s="100"/>
      <c r="I118" s="78"/>
      <c r="J118" s="57"/>
      <c r="K118" s="79"/>
      <c r="L118" s="57"/>
      <c r="M118" s="57"/>
    </row>
    <row r="119" spans="3:13" ht="12.75" customHeight="1">
      <c r="C119" s="80" t="s">
        <v>413</v>
      </c>
      <c r="D119" s="99" t="s">
        <v>412</v>
      </c>
      <c r="E119" s="99" t="s">
        <v>412</v>
      </c>
      <c r="F119" s="76"/>
      <c r="G119" s="77"/>
      <c r="H119" s="100"/>
      <c r="I119" s="78"/>
      <c r="J119" s="57"/>
      <c r="K119" s="79"/>
      <c r="L119" s="57"/>
      <c r="M119" s="57"/>
    </row>
    <row r="120" spans="3:13" ht="12.75">
      <c r="C120" s="80"/>
      <c r="D120" s="99"/>
      <c r="E120" s="99"/>
      <c r="F120" s="76"/>
      <c r="G120" s="77"/>
      <c r="H120" s="100"/>
      <c r="I120" s="78"/>
      <c r="J120" s="57"/>
      <c r="K120" s="79"/>
      <c r="L120" s="57"/>
      <c r="M120" s="57"/>
    </row>
    <row r="121" spans="3:13" ht="12.75">
      <c r="C121" s="71" t="s">
        <v>414</v>
      </c>
      <c r="D121" s="71"/>
      <c r="E121" s="71"/>
      <c r="F121" s="76"/>
      <c r="G121" s="77"/>
      <c r="H121" s="94"/>
      <c r="I121" s="78"/>
      <c r="J121" s="57"/>
      <c r="K121" s="79"/>
      <c r="L121" s="57"/>
      <c r="M121" s="57"/>
    </row>
    <row r="122" spans="3:13" ht="12.75">
      <c r="C122" s="57"/>
      <c r="D122" s="57"/>
      <c r="E122" s="57"/>
      <c r="F122" s="57"/>
      <c r="G122" s="57"/>
      <c r="H122" s="57"/>
      <c r="I122" s="71"/>
      <c r="J122" s="57"/>
      <c r="K122" s="79"/>
      <c r="L122" s="57"/>
      <c r="M122" s="5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82"/>
  <sheetViews>
    <sheetView zoomScalePageLayoutView="0" workbookViewId="0" topLeftCell="C25">
      <selection activeCell="E74" sqref="E74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85.28125" style="0" customWidth="1"/>
    <col min="4" max="5" width="15.57421875" style="0" customWidth="1"/>
    <col min="6" max="6" width="16.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7109375" style="30" customWidth="1"/>
  </cols>
  <sheetData>
    <row r="1" spans="1:8" ht="18.75">
      <c r="A1" s="3"/>
      <c r="B1" s="3"/>
      <c r="C1" s="138" t="s">
        <v>267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268</v>
      </c>
      <c r="C9" t="s">
        <v>112</v>
      </c>
      <c r="D9" t="s">
        <v>16</v>
      </c>
      <c r="E9" s="38">
        <v>20000000</v>
      </c>
      <c r="F9" s="15">
        <v>198.4968</v>
      </c>
      <c r="G9" s="16">
        <v>0.0361</v>
      </c>
      <c r="H9" s="17">
        <v>41430</v>
      </c>
    </row>
    <row r="10" spans="1:11" ht="12.75" customHeight="1">
      <c r="A10">
        <v>2</v>
      </c>
      <c r="B10" t="s">
        <v>270</v>
      </c>
      <c r="C10" t="s">
        <v>269</v>
      </c>
      <c r="D10" t="s">
        <v>13</v>
      </c>
      <c r="E10" s="38">
        <v>20000000</v>
      </c>
      <c r="F10" s="15">
        <v>195.5836</v>
      </c>
      <c r="G10" s="16">
        <v>0.0356</v>
      </c>
      <c r="H10" s="17">
        <v>41494</v>
      </c>
      <c r="J10" s="18"/>
      <c r="K10" s="40"/>
    </row>
    <row r="11" spans="1:10" ht="12.75" customHeight="1">
      <c r="A11">
        <v>3</v>
      </c>
      <c r="B11" t="s">
        <v>95</v>
      </c>
      <c r="C11" t="s">
        <v>94</v>
      </c>
      <c r="D11" t="s">
        <v>21</v>
      </c>
      <c r="E11" s="38">
        <v>10000000</v>
      </c>
      <c r="F11" s="15">
        <v>98.9137</v>
      </c>
      <c r="G11" s="16">
        <v>0.018000000000000002</v>
      </c>
      <c r="H11" s="17">
        <v>41446</v>
      </c>
      <c r="J11" s="16"/>
    </row>
    <row r="12" spans="1:10" ht="12.75" customHeight="1">
      <c r="A12" s="36"/>
      <c r="B12" s="36"/>
      <c r="C12" s="19" t="s">
        <v>50</v>
      </c>
      <c r="D12" s="19"/>
      <c r="E12" s="19"/>
      <c r="F12" s="20">
        <f>SUM(F9:F11)</f>
        <v>492.9941</v>
      </c>
      <c r="G12" s="21">
        <f>SUM(G9:G11)</f>
        <v>0.0897</v>
      </c>
      <c r="H12" s="22"/>
      <c r="I12" s="32"/>
      <c r="J12" s="16"/>
    </row>
    <row r="13" spans="6:10" ht="12.75" customHeight="1">
      <c r="F13" s="15"/>
      <c r="G13" s="16"/>
      <c r="H13" s="17"/>
      <c r="J13" s="16"/>
    </row>
    <row r="14" spans="3:10" ht="12.75" customHeight="1">
      <c r="C14" s="1" t="s">
        <v>51</v>
      </c>
      <c r="F14" s="15"/>
      <c r="G14" s="16"/>
      <c r="H14" s="17"/>
      <c r="J14" s="16"/>
    </row>
    <row r="15" spans="1:10" ht="12.75" customHeight="1">
      <c r="A15">
        <v>4</v>
      </c>
      <c r="B15" t="s">
        <v>134</v>
      </c>
      <c r="C15" t="s">
        <v>133</v>
      </c>
      <c r="D15" t="s">
        <v>21</v>
      </c>
      <c r="E15" s="38">
        <v>95000000</v>
      </c>
      <c r="F15" s="15">
        <v>923.58335</v>
      </c>
      <c r="G15" s="16">
        <v>0.168</v>
      </c>
      <c r="H15" s="17">
        <v>41515</v>
      </c>
      <c r="J15" s="16"/>
    </row>
    <row r="16" spans="1:10" ht="12.75" customHeight="1">
      <c r="A16" s="36"/>
      <c r="B16" s="36"/>
      <c r="C16" s="19" t="s">
        <v>50</v>
      </c>
      <c r="D16" s="19"/>
      <c r="E16" s="19"/>
      <c r="F16" s="20">
        <f>SUM(F15:F15)</f>
        <v>923.58335</v>
      </c>
      <c r="G16" s="21">
        <f>SUM(G15:G15)</f>
        <v>0.168</v>
      </c>
      <c r="H16" s="22"/>
      <c r="I16" s="32"/>
      <c r="J16" s="16"/>
    </row>
    <row r="17" spans="6:10" ht="12.75" customHeight="1">
      <c r="F17" s="15"/>
      <c r="G17" s="16"/>
      <c r="H17" s="17"/>
      <c r="J17" s="16"/>
    </row>
    <row r="18" spans="3:10" ht="12.75" customHeight="1">
      <c r="C18" s="1" t="s">
        <v>271</v>
      </c>
      <c r="F18" s="15"/>
      <c r="G18" s="16"/>
      <c r="H18" s="17"/>
      <c r="J18" s="16"/>
    </row>
    <row r="19" spans="1:10" ht="12.75" customHeight="1">
      <c r="A19">
        <v>5</v>
      </c>
      <c r="B19" t="s">
        <v>273</v>
      </c>
      <c r="C19" t="s">
        <v>272</v>
      </c>
      <c r="D19" t="s">
        <v>113</v>
      </c>
      <c r="E19" s="38">
        <v>50000000</v>
      </c>
      <c r="F19" s="15">
        <v>505.7</v>
      </c>
      <c r="G19" s="16">
        <v>0.092</v>
      </c>
      <c r="H19" s="17">
        <v>43201</v>
      </c>
      <c r="I19" s="32"/>
      <c r="J19" s="16"/>
    </row>
    <row r="20" spans="1:8" ht="12.75" customHeight="1">
      <c r="A20" s="36"/>
      <c r="B20" s="36"/>
      <c r="C20" s="19" t="s">
        <v>50</v>
      </c>
      <c r="D20" s="19"/>
      <c r="E20" s="19"/>
      <c r="F20" s="20">
        <f>SUM(F19:F19)</f>
        <v>505.7</v>
      </c>
      <c r="G20" s="21">
        <f>SUM(G19:G19)</f>
        <v>0.092</v>
      </c>
      <c r="H20" s="22"/>
    </row>
    <row r="21" spans="6:8" ht="12.75" customHeight="1">
      <c r="F21" s="15"/>
      <c r="G21" s="16"/>
      <c r="H21" s="17"/>
    </row>
    <row r="22" spans="3:8" ht="12.75" customHeight="1">
      <c r="C22" s="1" t="s">
        <v>81</v>
      </c>
      <c r="F22" s="15"/>
      <c r="G22" s="16"/>
      <c r="H22" s="17"/>
    </row>
    <row r="23" spans="3:9" ht="12.75" customHeight="1">
      <c r="C23" s="1" t="s">
        <v>82</v>
      </c>
      <c r="F23" s="15"/>
      <c r="G23" s="16"/>
      <c r="H23" s="17"/>
      <c r="I23" s="32"/>
    </row>
    <row r="24" spans="1:8" ht="12.75" customHeight="1">
      <c r="A24">
        <v>6</v>
      </c>
      <c r="B24" t="s">
        <v>152</v>
      </c>
      <c r="C24" t="s">
        <v>151</v>
      </c>
      <c r="D24" t="s">
        <v>121</v>
      </c>
      <c r="E24" s="38">
        <v>80000000</v>
      </c>
      <c r="F24" s="15">
        <v>804.7888</v>
      </c>
      <c r="G24" s="16">
        <v>0.1464</v>
      </c>
      <c r="H24" s="17">
        <v>41877</v>
      </c>
    </row>
    <row r="25" spans="1:8" ht="12.75" customHeight="1">
      <c r="A25">
        <v>7</v>
      </c>
      <c r="B25" t="s">
        <v>274</v>
      </c>
      <c r="C25" t="s">
        <v>148</v>
      </c>
      <c r="D25" t="s">
        <v>108</v>
      </c>
      <c r="E25" s="38">
        <v>50000000</v>
      </c>
      <c r="F25" s="15">
        <v>515.772</v>
      </c>
      <c r="G25" s="16">
        <v>0.09380000000000001</v>
      </c>
      <c r="H25" s="17">
        <v>42898</v>
      </c>
    </row>
    <row r="26" spans="1:8" ht="12.75" customHeight="1">
      <c r="A26">
        <v>8</v>
      </c>
      <c r="B26" t="s">
        <v>275</v>
      </c>
      <c r="C26" t="s">
        <v>127</v>
      </c>
      <c r="D26" t="s">
        <v>108</v>
      </c>
      <c r="E26" s="38">
        <v>50000000</v>
      </c>
      <c r="F26" s="15">
        <v>513.015</v>
      </c>
      <c r="G26" s="16">
        <v>0.0933</v>
      </c>
      <c r="H26" s="17">
        <v>42968</v>
      </c>
    </row>
    <row r="27" spans="1:8" ht="12.75" customHeight="1">
      <c r="A27">
        <v>9</v>
      </c>
      <c r="B27" t="s">
        <v>276</v>
      </c>
      <c r="C27" t="s">
        <v>143</v>
      </c>
      <c r="D27" t="s">
        <v>108</v>
      </c>
      <c r="E27" s="38">
        <v>50000000</v>
      </c>
      <c r="F27" s="15">
        <v>504.991</v>
      </c>
      <c r="G27" s="16">
        <v>0.0919</v>
      </c>
      <c r="H27" s="17">
        <v>41776</v>
      </c>
    </row>
    <row r="28" spans="1:8" ht="12.75" customHeight="1">
      <c r="A28">
        <v>10</v>
      </c>
      <c r="B28" t="s">
        <v>277</v>
      </c>
      <c r="C28" t="s">
        <v>18</v>
      </c>
      <c r="D28" t="s">
        <v>26</v>
      </c>
      <c r="E28" s="38">
        <v>50000000</v>
      </c>
      <c r="F28" s="15">
        <v>497.863</v>
      </c>
      <c r="G28" s="16">
        <v>0.0906</v>
      </c>
      <c r="H28" s="17">
        <v>42141</v>
      </c>
    </row>
    <row r="29" spans="1:8" ht="12.75" customHeight="1">
      <c r="A29">
        <v>11</v>
      </c>
      <c r="B29" t="s">
        <v>278</v>
      </c>
      <c r="C29" t="s">
        <v>94</v>
      </c>
      <c r="D29" t="s">
        <v>108</v>
      </c>
      <c r="E29" s="38">
        <v>10000000</v>
      </c>
      <c r="F29" s="15">
        <v>100.5996</v>
      </c>
      <c r="G29" s="16">
        <v>0.0183</v>
      </c>
      <c r="H29" s="17">
        <v>41710</v>
      </c>
    </row>
    <row r="30" spans="1:8" ht="12.75" customHeight="1">
      <c r="A30" s="36"/>
      <c r="B30" s="36"/>
      <c r="C30" s="19" t="s">
        <v>50</v>
      </c>
      <c r="D30" s="19"/>
      <c r="E30" s="19"/>
      <c r="F30" s="20">
        <f>SUM(F24:F29)</f>
        <v>2937.0294</v>
      </c>
      <c r="G30" s="21">
        <f>SUM(G24:G29)</f>
        <v>0.5343</v>
      </c>
      <c r="H30" s="22"/>
    </row>
    <row r="31" spans="6:8" ht="12.75" customHeight="1">
      <c r="F31" s="15"/>
      <c r="G31" s="16"/>
      <c r="H31" s="17"/>
    </row>
    <row r="32" spans="3:8" ht="12.75" customHeight="1">
      <c r="C32" s="1" t="s">
        <v>88</v>
      </c>
      <c r="F32" s="15">
        <v>103.954431</v>
      </c>
      <c r="G32" s="16">
        <v>0.0189</v>
      </c>
      <c r="H32" s="17"/>
    </row>
    <row r="33" spans="1:9" ht="12.75" customHeight="1">
      <c r="A33" s="36"/>
      <c r="B33" s="36"/>
      <c r="C33" s="19" t="s">
        <v>50</v>
      </c>
      <c r="D33" s="19"/>
      <c r="E33" s="19"/>
      <c r="F33" s="20">
        <f>SUM(F32:F32)</f>
        <v>103.954431</v>
      </c>
      <c r="G33" s="21">
        <f>SUM(G32:G32)</f>
        <v>0.0189</v>
      </c>
      <c r="H33" s="22"/>
      <c r="I33" s="32"/>
    </row>
    <row r="34" spans="6:8" ht="12.75" customHeight="1">
      <c r="F34" s="15"/>
      <c r="G34" s="16"/>
      <c r="H34" s="17"/>
    </row>
    <row r="35" spans="3:8" ht="12.75" customHeight="1">
      <c r="C35" s="1" t="s">
        <v>89</v>
      </c>
      <c r="F35" s="15"/>
      <c r="G35" s="16"/>
      <c r="H35" s="17"/>
    </row>
    <row r="36" spans="3:9" ht="12.75" customHeight="1">
      <c r="C36" s="1" t="s">
        <v>90</v>
      </c>
      <c r="F36" s="15">
        <v>533.03551</v>
      </c>
      <c r="G36" s="16">
        <v>0.0971</v>
      </c>
      <c r="H36" s="17"/>
      <c r="I36" s="32"/>
    </row>
    <row r="37" spans="1:8" ht="12.75" customHeight="1">
      <c r="A37" s="36"/>
      <c r="B37" s="36"/>
      <c r="C37" s="19" t="s">
        <v>50</v>
      </c>
      <c r="D37" s="19"/>
      <c r="E37" s="19"/>
      <c r="F37" s="20">
        <f>SUM(F36:F36)</f>
        <v>533.03551</v>
      </c>
      <c r="G37" s="21">
        <f>SUM(G36:G36)</f>
        <v>0.0971</v>
      </c>
      <c r="H37" s="22"/>
    </row>
    <row r="38" spans="1:8" ht="12.75" customHeight="1">
      <c r="A38" s="27"/>
      <c r="B38" s="27"/>
      <c r="C38" s="23" t="s">
        <v>91</v>
      </c>
      <c r="D38" s="23"/>
      <c r="E38" s="23"/>
      <c r="F38" s="24">
        <f>SUM(F12,F16,F20,F30,F33,F37)</f>
        <v>5496.296791</v>
      </c>
      <c r="G38" s="25">
        <f>SUM(G12,G16,G20,G30,G33,G37)</f>
        <v>1</v>
      </c>
      <c r="H38" s="26"/>
    </row>
    <row r="39" ht="12.75" customHeight="1"/>
    <row r="40" spans="3:9" ht="12.75" customHeight="1">
      <c r="C40" s="1" t="s">
        <v>363</v>
      </c>
      <c r="I40" s="32"/>
    </row>
    <row r="41" spans="3:9" ht="12.75" customHeight="1">
      <c r="C41" s="1" t="s">
        <v>364</v>
      </c>
      <c r="I41" s="33"/>
    </row>
    <row r="42" ht="12.75" customHeight="1">
      <c r="C42" s="1"/>
    </row>
    <row r="43" ht="12.75" customHeight="1">
      <c r="C43" s="1"/>
    </row>
    <row r="44" spans="3:9" ht="12.75" customHeight="1">
      <c r="C44" s="74" t="s">
        <v>366</v>
      </c>
      <c r="D44" s="74"/>
      <c r="E44" s="74"/>
      <c r="F44" s="57"/>
      <c r="G44" s="57"/>
      <c r="H44" s="57"/>
      <c r="I44" s="71"/>
    </row>
    <row r="45" spans="3:9" ht="12.75" customHeight="1">
      <c r="C45" s="74" t="s">
        <v>367</v>
      </c>
      <c r="D45" s="101" t="s">
        <v>368</v>
      </c>
      <c r="E45" s="74"/>
      <c r="F45" s="57"/>
      <c r="G45" s="57"/>
      <c r="H45" s="57"/>
      <c r="I45" s="71"/>
    </row>
    <row r="46" spans="3:9" ht="12.75" customHeight="1">
      <c r="C46" s="74" t="s">
        <v>369</v>
      </c>
      <c r="D46" s="74"/>
      <c r="E46" s="74"/>
      <c r="F46" s="57"/>
      <c r="G46" s="57"/>
      <c r="H46" s="57"/>
      <c r="I46" s="71"/>
    </row>
    <row r="47" spans="3:9" ht="12.75" customHeight="1">
      <c r="C47" s="80" t="s">
        <v>467</v>
      </c>
      <c r="D47" s="102">
        <v>1223.8329</v>
      </c>
      <c r="E47" s="74"/>
      <c r="F47" s="57"/>
      <c r="G47" s="57"/>
      <c r="H47" s="57"/>
      <c r="I47" s="71"/>
    </row>
    <row r="48" spans="3:9" ht="12.75" customHeight="1">
      <c r="C48" s="80" t="s">
        <v>469</v>
      </c>
      <c r="D48" s="102">
        <v>1002.083</v>
      </c>
      <c r="E48" s="74"/>
      <c r="F48" s="57"/>
      <c r="G48" s="57"/>
      <c r="H48" s="57"/>
      <c r="I48" s="71"/>
    </row>
    <row r="49" spans="3:9" ht="12.75" customHeight="1">
      <c r="C49" s="80" t="s">
        <v>470</v>
      </c>
      <c r="D49" s="102">
        <v>1005.0276</v>
      </c>
      <c r="E49" s="74"/>
      <c r="F49" s="57"/>
      <c r="G49" s="57"/>
      <c r="H49" s="57"/>
      <c r="I49" s="71"/>
    </row>
    <row r="50" spans="3:9" ht="12.75" customHeight="1">
      <c r="C50" s="80" t="s">
        <v>471</v>
      </c>
      <c r="D50" s="102">
        <v>1001.4332</v>
      </c>
      <c r="E50" s="74"/>
      <c r="F50" s="57"/>
      <c r="G50" s="57"/>
      <c r="H50" s="57"/>
      <c r="I50" s="71"/>
    </row>
    <row r="51" spans="3:9" ht="12.75" customHeight="1">
      <c r="C51" s="80" t="s">
        <v>481</v>
      </c>
      <c r="D51" s="102">
        <v>1004.0671</v>
      </c>
      <c r="E51" s="74"/>
      <c r="F51" s="57"/>
      <c r="G51" s="57"/>
      <c r="H51" s="57"/>
      <c r="I51" s="71"/>
    </row>
    <row r="52" spans="3:9" ht="12.75" customHeight="1">
      <c r="C52" s="80" t="s">
        <v>370</v>
      </c>
      <c r="D52" s="102">
        <v>1225.2601</v>
      </c>
      <c r="E52" s="74"/>
      <c r="F52" s="57"/>
      <c r="G52" s="57"/>
      <c r="H52" s="57"/>
      <c r="I52" s="71"/>
    </row>
    <row r="53" spans="3:9" ht="12.75" customHeight="1">
      <c r="C53" s="80" t="s">
        <v>372</v>
      </c>
      <c r="D53" s="102">
        <v>1003.1087</v>
      </c>
      <c r="E53" s="74"/>
      <c r="F53" s="57"/>
      <c r="G53" s="57"/>
      <c r="H53" s="57"/>
      <c r="I53" s="71"/>
    </row>
    <row r="54" spans="3:9" ht="12.75" customHeight="1">
      <c r="C54" s="80" t="s">
        <v>418</v>
      </c>
      <c r="D54" s="102">
        <v>1002.3154</v>
      </c>
      <c r="E54" s="74"/>
      <c r="F54" s="57"/>
      <c r="G54" s="57"/>
      <c r="H54" s="57"/>
      <c r="I54" s="71"/>
    </row>
    <row r="55" spans="3:9" ht="12.75" customHeight="1">
      <c r="C55" s="80" t="s">
        <v>386</v>
      </c>
      <c r="D55" s="102">
        <v>1001.928</v>
      </c>
      <c r="E55" s="74"/>
      <c r="F55" s="57"/>
      <c r="G55" s="57"/>
      <c r="H55" s="57"/>
      <c r="I55" s="71"/>
    </row>
    <row r="56" spans="3:9" ht="12.75" customHeight="1">
      <c r="C56" s="80" t="s">
        <v>373</v>
      </c>
      <c r="D56" s="103"/>
      <c r="E56" s="74"/>
      <c r="F56" s="57"/>
      <c r="G56" s="57"/>
      <c r="H56" s="57"/>
      <c r="I56" s="71"/>
    </row>
    <row r="57" spans="3:9" ht="12.75" customHeight="1">
      <c r="C57" s="80" t="s">
        <v>467</v>
      </c>
      <c r="D57" s="102">
        <v>1237.4822</v>
      </c>
      <c r="E57" s="74"/>
      <c r="F57" s="124"/>
      <c r="G57" s="123"/>
      <c r="H57" s="57"/>
      <c r="I57" s="71"/>
    </row>
    <row r="58" spans="3:9" ht="12.75" customHeight="1">
      <c r="C58" s="80" t="s">
        <v>469</v>
      </c>
      <c r="D58" s="102">
        <v>1004.4541</v>
      </c>
      <c r="E58" s="74"/>
      <c r="F58" s="123"/>
      <c r="G58" s="123"/>
      <c r="H58" s="57"/>
      <c r="I58" s="71"/>
    </row>
    <row r="59" spans="3:9" ht="12.75" customHeight="1">
      <c r="C59" s="80" t="s">
        <v>470</v>
      </c>
      <c r="D59" s="102">
        <v>1009.1297</v>
      </c>
      <c r="E59" s="74"/>
      <c r="F59" s="123"/>
      <c r="G59" s="123"/>
      <c r="H59" s="57"/>
      <c r="I59" s="71"/>
    </row>
    <row r="60" spans="3:9" ht="12.75" customHeight="1">
      <c r="C60" s="80" t="s">
        <v>471</v>
      </c>
      <c r="D60" s="102">
        <v>1005.5469</v>
      </c>
      <c r="E60" s="74"/>
      <c r="F60" s="123"/>
      <c r="G60" s="123"/>
      <c r="H60" s="57"/>
      <c r="I60" s="71"/>
    </row>
    <row r="61" spans="3:9" ht="12.75" customHeight="1">
      <c r="C61" s="80" t="s">
        <v>481</v>
      </c>
      <c r="D61" s="102">
        <v>1015.2654</v>
      </c>
      <c r="E61" s="74"/>
      <c r="F61" s="123"/>
      <c r="G61" s="123"/>
      <c r="H61" s="57"/>
      <c r="I61" s="71"/>
    </row>
    <row r="62" spans="3:9" ht="12.75" customHeight="1">
      <c r="C62" s="80" t="s">
        <v>482</v>
      </c>
      <c r="D62" s="102">
        <v>1237.6365</v>
      </c>
      <c r="E62" s="74"/>
      <c r="F62" s="123"/>
      <c r="G62" s="123"/>
      <c r="H62" s="57"/>
      <c r="I62" s="71"/>
    </row>
    <row r="63" spans="3:9" ht="12.75" customHeight="1">
      <c r="C63" s="80" t="s">
        <v>370</v>
      </c>
      <c r="D63" s="102">
        <v>1239.4347</v>
      </c>
      <c r="E63" s="74"/>
      <c r="F63" s="123"/>
      <c r="G63" s="123"/>
      <c r="H63" s="57"/>
      <c r="I63" s="71"/>
    </row>
    <row r="64" spans="3:9" ht="12.75" customHeight="1">
      <c r="C64" s="80" t="s">
        <v>372</v>
      </c>
      <c r="D64" s="102">
        <v>1006.0633</v>
      </c>
      <c r="E64" s="74"/>
      <c r="F64" s="123"/>
      <c r="G64" s="123"/>
      <c r="H64" s="57"/>
      <c r="I64" s="71"/>
    </row>
    <row r="65" spans="3:9" ht="12.75" customHeight="1">
      <c r="C65" s="80" t="s">
        <v>418</v>
      </c>
      <c r="D65" s="102">
        <v>1006.4101</v>
      </c>
      <c r="E65" s="74"/>
      <c r="F65" s="123"/>
      <c r="G65" s="123"/>
      <c r="H65" s="57"/>
      <c r="I65" s="71"/>
    </row>
    <row r="66" spans="3:9" ht="12.75" customHeight="1">
      <c r="C66" s="80" t="s">
        <v>386</v>
      </c>
      <c r="D66" s="102">
        <v>1006.0312</v>
      </c>
      <c r="E66" s="74"/>
      <c r="F66" s="123"/>
      <c r="G66" s="123"/>
      <c r="H66" s="57"/>
      <c r="I66" s="71"/>
    </row>
    <row r="67" spans="3:9" ht="12.75" customHeight="1">
      <c r="C67" s="80" t="s">
        <v>447</v>
      </c>
      <c r="D67" s="102">
        <v>1239.4656</v>
      </c>
      <c r="E67" s="74"/>
      <c r="F67" s="123"/>
      <c r="G67" s="123"/>
      <c r="H67" s="57"/>
      <c r="I67" s="71"/>
    </row>
    <row r="68" spans="3:9" ht="12.75" customHeight="1">
      <c r="C68" s="74" t="s">
        <v>374</v>
      </c>
      <c r="D68" s="101" t="s">
        <v>368</v>
      </c>
      <c r="E68" s="74"/>
      <c r="F68" s="123"/>
      <c r="G68" s="123"/>
      <c r="H68" s="57"/>
      <c r="I68" s="71"/>
    </row>
    <row r="69" spans="3:9" ht="12.75" customHeight="1">
      <c r="C69" s="104" t="s">
        <v>375</v>
      </c>
      <c r="D69" s="101" t="s">
        <v>368</v>
      </c>
      <c r="E69" s="74"/>
      <c r="F69" s="123"/>
      <c r="G69" s="123"/>
      <c r="H69" s="57"/>
      <c r="I69" s="71"/>
    </row>
    <row r="70" spans="3:9" ht="12.75" customHeight="1">
      <c r="C70" s="74" t="s">
        <v>376</v>
      </c>
      <c r="D70" s="101" t="s">
        <v>368</v>
      </c>
      <c r="E70" s="74"/>
      <c r="F70" s="57"/>
      <c r="G70" s="57"/>
      <c r="H70" s="57"/>
      <c r="I70" s="71"/>
    </row>
    <row r="71" spans="3:9" ht="12.75" customHeight="1">
      <c r="C71" s="74" t="s">
        <v>377</v>
      </c>
      <c r="D71" s="105" t="s">
        <v>452</v>
      </c>
      <c r="E71" s="74"/>
      <c r="F71" s="57"/>
      <c r="G71" s="57"/>
      <c r="H71" s="57"/>
      <c r="I71" s="71"/>
    </row>
    <row r="72" spans="3:9" ht="12.75" customHeight="1">
      <c r="C72" s="74" t="s">
        <v>419</v>
      </c>
      <c r="D72" s="71"/>
      <c r="E72" s="74"/>
      <c r="F72" s="57"/>
      <c r="G72" s="57"/>
      <c r="H72" s="57"/>
      <c r="I72" s="71"/>
    </row>
    <row r="73" spans="3:9" ht="12.75" customHeight="1">
      <c r="C73" s="97" t="s">
        <v>379</v>
      </c>
      <c r="D73" s="106" t="s">
        <v>380</v>
      </c>
      <c r="E73" s="106" t="s">
        <v>381</v>
      </c>
      <c r="F73" s="57"/>
      <c r="G73" s="57"/>
      <c r="H73" s="57"/>
      <c r="I73" s="71"/>
    </row>
    <row r="74" spans="3:9" ht="12.75" customHeight="1">
      <c r="C74" s="80" t="s">
        <v>469</v>
      </c>
      <c r="D74" s="99">
        <v>7.678481</v>
      </c>
      <c r="E74" s="99">
        <v>6.542239</v>
      </c>
      <c r="F74" s="57"/>
      <c r="G74" s="57"/>
      <c r="H74" s="57"/>
      <c r="I74" s="71"/>
    </row>
    <row r="75" spans="3:9" ht="12.75" customHeight="1">
      <c r="C75" s="80" t="s">
        <v>470</v>
      </c>
      <c r="D75">
        <v>6.197496</v>
      </c>
      <c r="E75">
        <v>5.280407</v>
      </c>
      <c r="F75" s="57"/>
      <c r="G75" s="57"/>
      <c r="H75" s="57"/>
      <c r="I75" s="71"/>
    </row>
    <row r="76" spans="3:9" ht="12.75" customHeight="1">
      <c r="C76" s="80" t="s">
        <v>471</v>
      </c>
      <c r="D76" s="128">
        <v>6.169394</v>
      </c>
      <c r="E76" s="128">
        <v>5.256462</v>
      </c>
      <c r="F76" s="57"/>
      <c r="G76" s="57"/>
      <c r="H76" s="57"/>
      <c r="I76" s="71"/>
    </row>
    <row r="77" spans="3:9" ht="12.75" customHeight="1">
      <c r="C77" s="80" t="s">
        <v>418</v>
      </c>
      <c r="D77" s="99">
        <v>6.541433</v>
      </c>
      <c r="E77" s="99">
        <v>5.573448</v>
      </c>
      <c r="F77" s="57"/>
      <c r="G77" s="57"/>
      <c r="H77" s="57"/>
      <c r="I77" s="71"/>
    </row>
    <row r="78" spans="3:9" ht="12.75">
      <c r="C78" s="80" t="s">
        <v>372</v>
      </c>
      <c r="D78" s="99">
        <v>7.831246</v>
      </c>
      <c r="E78" s="99">
        <v>6.672398000000001</v>
      </c>
      <c r="F78" s="57"/>
      <c r="G78" s="57"/>
      <c r="H78" s="57"/>
      <c r="I78" s="71"/>
    </row>
    <row r="79" spans="3:9" ht="12.75">
      <c r="C79" s="80" t="s">
        <v>386</v>
      </c>
      <c r="D79" s="128">
        <v>6.54712</v>
      </c>
      <c r="E79" s="128">
        <v>5.578294</v>
      </c>
      <c r="F79" s="57"/>
      <c r="G79" s="57"/>
      <c r="H79" s="57"/>
      <c r="I79" s="71"/>
    </row>
    <row r="80" spans="3:9" ht="12.75">
      <c r="C80" s="107"/>
      <c r="D80" s="99"/>
      <c r="E80" s="99"/>
      <c r="F80" s="57"/>
      <c r="G80" s="57"/>
      <c r="H80" s="57"/>
      <c r="I80" s="71"/>
    </row>
    <row r="81" spans="3:9" ht="12.75">
      <c r="C81" s="108" t="s">
        <v>382</v>
      </c>
      <c r="D81" s="109"/>
      <c r="E81" s="109"/>
      <c r="F81" s="57"/>
      <c r="G81" s="57"/>
      <c r="H81" s="57"/>
      <c r="I81" s="71"/>
    </row>
    <row r="82" spans="3:9" ht="12.75">
      <c r="C82" s="110" t="s">
        <v>383</v>
      </c>
      <c r="D82" s="109"/>
      <c r="E82" s="109"/>
      <c r="F82" s="57"/>
      <c r="G82" s="57"/>
      <c r="H82" s="57"/>
      <c r="I82" s="7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9"/>
  <sheetViews>
    <sheetView zoomScalePageLayoutView="0" workbookViewId="0" topLeftCell="A46">
      <selection activeCell="D15" sqref="D15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75.140625" style="0" customWidth="1"/>
    <col min="4" max="4" width="22.421875" style="0" customWidth="1"/>
    <col min="5" max="5" width="16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22.421875" style="0" customWidth="1"/>
    <col min="11" max="11" width="9.140625" style="39" customWidth="1"/>
    <col min="12" max="12" width="15.28125" style="30" customWidth="1"/>
  </cols>
  <sheetData>
    <row r="1" spans="1:8" ht="18.75">
      <c r="A1" s="3"/>
      <c r="B1" s="3"/>
      <c r="C1" s="138" t="s">
        <v>280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156</v>
      </c>
      <c r="F7" s="15"/>
      <c r="G7" s="16"/>
      <c r="H7" s="17"/>
    </row>
    <row r="8" spans="3:8" ht="12.75" customHeight="1">
      <c r="C8" s="1" t="s">
        <v>82</v>
      </c>
      <c r="F8" s="15"/>
      <c r="G8" s="16"/>
      <c r="H8" s="17"/>
    </row>
    <row r="9" spans="1:8" ht="12.75" customHeight="1">
      <c r="A9">
        <v>1</v>
      </c>
      <c r="B9" t="s">
        <v>159</v>
      </c>
      <c r="C9" t="s">
        <v>157</v>
      </c>
      <c r="D9" t="s">
        <v>158</v>
      </c>
      <c r="E9" s="38">
        <v>39000</v>
      </c>
      <c r="F9" s="15">
        <v>128.2515</v>
      </c>
      <c r="G9" s="16">
        <v>0.0177</v>
      </c>
      <c r="H9" s="17"/>
    </row>
    <row r="10" spans="1:11" ht="12.75" customHeight="1">
      <c r="A10">
        <v>2</v>
      </c>
      <c r="B10" t="s">
        <v>170</v>
      </c>
      <c r="C10" t="s">
        <v>168</v>
      </c>
      <c r="D10" t="s">
        <v>164</v>
      </c>
      <c r="E10" s="38">
        <v>16590</v>
      </c>
      <c r="F10" s="15">
        <v>113.19357</v>
      </c>
      <c r="G10" s="16">
        <v>0.015600000000000001</v>
      </c>
      <c r="H10" s="17"/>
      <c r="J10" s="18"/>
      <c r="K10" s="40"/>
    </row>
    <row r="11" spans="1:10" ht="12.75" customHeight="1">
      <c r="A11">
        <v>3</v>
      </c>
      <c r="B11" t="s">
        <v>162</v>
      </c>
      <c r="C11" t="s">
        <v>160</v>
      </c>
      <c r="D11" t="s">
        <v>161</v>
      </c>
      <c r="E11" s="38">
        <v>13600</v>
      </c>
      <c r="F11" s="15">
        <v>107.1952</v>
      </c>
      <c r="G11" s="16">
        <v>0.0148</v>
      </c>
      <c r="H11" s="17"/>
      <c r="J11" s="16"/>
    </row>
    <row r="12" spans="1:10" ht="12.75" customHeight="1">
      <c r="A12">
        <v>4</v>
      </c>
      <c r="B12" t="s">
        <v>165</v>
      </c>
      <c r="C12" t="s">
        <v>163</v>
      </c>
      <c r="D12" t="s">
        <v>164</v>
      </c>
      <c r="E12" s="38">
        <v>8000</v>
      </c>
      <c r="F12" s="15">
        <v>93.092</v>
      </c>
      <c r="G12" s="16">
        <v>0.0128</v>
      </c>
      <c r="H12" s="17"/>
      <c r="J12" s="16"/>
    </row>
    <row r="13" spans="1:10" ht="12.75" customHeight="1">
      <c r="A13">
        <v>5</v>
      </c>
      <c r="B13" t="s">
        <v>167</v>
      </c>
      <c r="C13" t="s">
        <v>94</v>
      </c>
      <c r="D13" t="s">
        <v>166</v>
      </c>
      <c r="E13" s="38">
        <v>9820</v>
      </c>
      <c r="F13" s="15">
        <v>83.23432</v>
      </c>
      <c r="G13" s="16">
        <v>0.0115</v>
      </c>
      <c r="H13" s="17"/>
      <c r="J13" s="16"/>
    </row>
    <row r="14" spans="1:10" ht="12.75" customHeight="1">
      <c r="A14">
        <v>6</v>
      </c>
      <c r="B14" t="s">
        <v>172</v>
      </c>
      <c r="C14" t="s">
        <v>171</v>
      </c>
      <c r="D14" t="s">
        <v>169</v>
      </c>
      <c r="E14" s="38">
        <v>3480</v>
      </c>
      <c r="F14" s="15">
        <v>77.79366</v>
      </c>
      <c r="G14" s="16">
        <v>0.010700000000000001</v>
      </c>
      <c r="H14" s="17"/>
      <c r="J14" s="16"/>
    </row>
    <row r="15" spans="1:10" ht="12.75" customHeight="1">
      <c r="A15">
        <v>7</v>
      </c>
      <c r="B15" t="s">
        <v>176</v>
      </c>
      <c r="C15" t="s">
        <v>173</v>
      </c>
      <c r="D15" t="s">
        <v>174</v>
      </c>
      <c r="E15" s="38">
        <v>5000</v>
      </c>
      <c r="F15" s="15">
        <v>75.61</v>
      </c>
      <c r="G15" s="16">
        <v>0.0104</v>
      </c>
      <c r="H15" s="17"/>
      <c r="J15" s="16"/>
    </row>
    <row r="16" spans="1:10" ht="12.75" customHeight="1">
      <c r="A16">
        <v>8</v>
      </c>
      <c r="B16" t="s">
        <v>178</v>
      </c>
      <c r="C16" t="s">
        <v>177</v>
      </c>
      <c r="D16" t="s">
        <v>164</v>
      </c>
      <c r="E16" s="38">
        <v>2820</v>
      </c>
      <c r="F16" s="15">
        <v>63.85326</v>
      </c>
      <c r="G16" s="16">
        <v>0.0088</v>
      </c>
      <c r="H16" s="17"/>
      <c r="J16" s="16"/>
    </row>
    <row r="17" spans="1:10" ht="12.75" customHeight="1">
      <c r="A17">
        <v>9</v>
      </c>
      <c r="B17" t="s">
        <v>202</v>
      </c>
      <c r="C17" t="s">
        <v>200</v>
      </c>
      <c r="D17" t="s">
        <v>158</v>
      </c>
      <c r="E17" s="38">
        <v>8770</v>
      </c>
      <c r="F17" s="15">
        <v>51.19926</v>
      </c>
      <c r="G17" s="16">
        <v>0.0070999999999999995</v>
      </c>
      <c r="H17" s="17"/>
      <c r="J17" s="16"/>
    </row>
    <row r="18" spans="1:10" ht="12.75" customHeight="1">
      <c r="A18">
        <v>10</v>
      </c>
      <c r="B18" t="s">
        <v>181</v>
      </c>
      <c r="C18" t="s">
        <v>179</v>
      </c>
      <c r="D18" t="s">
        <v>169</v>
      </c>
      <c r="E18" s="38">
        <v>3080</v>
      </c>
      <c r="F18" s="15">
        <v>42.45472</v>
      </c>
      <c r="G18" s="16">
        <v>0.0059</v>
      </c>
      <c r="H18" s="17"/>
      <c r="J18" s="16"/>
    </row>
    <row r="19" spans="1:10" ht="12.75" customHeight="1">
      <c r="A19">
        <v>11</v>
      </c>
      <c r="B19" t="s">
        <v>186</v>
      </c>
      <c r="C19" t="s">
        <v>184</v>
      </c>
      <c r="D19" t="s">
        <v>180</v>
      </c>
      <c r="E19" s="38">
        <v>9760</v>
      </c>
      <c r="F19" s="15">
        <v>39.55728</v>
      </c>
      <c r="G19" s="16">
        <v>0.0055000000000000005</v>
      </c>
      <c r="H19" s="17"/>
      <c r="J19" s="16"/>
    </row>
    <row r="20" spans="1:10" ht="12.75" customHeight="1">
      <c r="A20">
        <v>12</v>
      </c>
      <c r="B20" t="s">
        <v>191</v>
      </c>
      <c r="C20" t="s">
        <v>189</v>
      </c>
      <c r="D20" t="s">
        <v>187</v>
      </c>
      <c r="E20" s="38">
        <v>10850</v>
      </c>
      <c r="F20" s="15">
        <v>35.44695</v>
      </c>
      <c r="G20" s="16">
        <v>0.0049</v>
      </c>
      <c r="H20" s="17"/>
      <c r="J20" s="16"/>
    </row>
    <row r="21" spans="1:10" ht="12.75" customHeight="1">
      <c r="A21">
        <v>13</v>
      </c>
      <c r="B21" t="s">
        <v>194</v>
      </c>
      <c r="C21" t="s">
        <v>192</v>
      </c>
      <c r="D21" t="s">
        <v>190</v>
      </c>
      <c r="E21" s="38">
        <v>10730</v>
      </c>
      <c r="F21" s="15">
        <v>34.201875</v>
      </c>
      <c r="G21" s="16">
        <v>0.004699999999999999</v>
      </c>
      <c r="H21" s="17"/>
      <c r="J21" s="16"/>
    </row>
    <row r="22" spans="1:10" ht="12.75" customHeight="1">
      <c r="A22">
        <v>14</v>
      </c>
      <c r="B22" t="s">
        <v>197</v>
      </c>
      <c r="C22" t="s">
        <v>195</v>
      </c>
      <c r="D22" t="s">
        <v>180</v>
      </c>
      <c r="E22" s="38">
        <v>1659</v>
      </c>
      <c r="F22" s="15">
        <v>33.647838</v>
      </c>
      <c r="G22" s="16">
        <v>0.0046</v>
      </c>
      <c r="H22" s="17"/>
      <c r="J22" s="16"/>
    </row>
    <row r="23" spans="1:10" ht="12.75" customHeight="1">
      <c r="A23">
        <v>15</v>
      </c>
      <c r="B23" t="s">
        <v>199</v>
      </c>
      <c r="C23" t="s">
        <v>23</v>
      </c>
      <c r="D23" t="s">
        <v>164</v>
      </c>
      <c r="E23" s="38">
        <v>1650</v>
      </c>
      <c r="F23" s="15">
        <v>24.62955</v>
      </c>
      <c r="G23" s="16">
        <v>0.0034000000000000002</v>
      </c>
      <c r="H23" s="17"/>
      <c r="J23" s="16"/>
    </row>
    <row r="24" spans="1:10" ht="12.75" customHeight="1">
      <c r="A24">
        <v>16</v>
      </c>
      <c r="B24" t="s">
        <v>188</v>
      </c>
      <c r="C24" t="s">
        <v>79</v>
      </c>
      <c r="D24" t="s">
        <v>175</v>
      </c>
      <c r="E24" s="38">
        <v>7800</v>
      </c>
      <c r="F24" s="15">
        <v>23.4</v>
      </c>
      <c r="G24" s="16">
        <v>0.0032</v>
      </c>
      <c r="H24" s="17"/>
      <c r="J24" s="16"/>
    </row>
    <row r="25" spans="1:10" ht="12.75" customHeight="1">
      <c r="A25">
        <v>17</v>
      </c>
      <c r="B25" t="s">
        <v>205</v>
      </c>
      <c r="C25" t="s">
        <v>203</v>
      </c>
      <c r="D25" t="s">
        <v>164</v>
      </c>
      <c r="E25" s="38">
        <v>4640</v>
      </c>
      <c r="F25" s="15">
        <v>23.27656</v>
      </c>
      <c r="G25" s="16">
        <v>0.0032</v>
      </c>
      <c r="H25" s="17"/>
      <c r="J25" s="16"/>
    </row>
    <row r="26" spans="1:10" ht="12.75" customHeight="1">
      <c r="A26">
        <v>18</v>
      </c>
      <c r="B26" t="s">
        <v>211</v>
      </c>
      <c r="C26" t="s">
        <v>209</v>
      </c>
      <c r="D26" t="s">
        <v>198</v>
      </c>
      <c r="E26" s="38">
        <v>2190</v>
      </c>
      <c r="F26" s="15">
        <v>22.961055</v>
      </c>
      <c r="G26" s="16">
        <v>0.0032</v>
      </c>
      <c r="H26" s="17"/>
      <c r="J26" s="16"/>
    </row>
    <row r="27" spans="1:10" ht="12.75" customHeight="1">
      <c r="A27">
        <v>19</v>
      </c>
      <c r="B27" t="s">
        <v>183</v>
      </c>
      <c r="C27" t="s">
        <v>182</v>
      </c>
      <c r="D27" t="s">
        <v>175</v>
      </c>
      <c r="E27" s="38">
        <v>2470</v>
      </c>
      <c r="F27" s="15">
        <v>22.82527</v>
      </c>
      <c r="G27" s="16">
        <v>0.0031</v>
      </c>
      <c r="H27" s="17"/>
      <c r="J27" s="16"/>
    </row>
    <row r="28" spans="1:10" ht="12.75" customHeight="1">
      <c r="A28">
        <v>20</v>
      </c>
      <c r="B28" t="s">
        <v>251</v>
      </c>
      <c r="C28" t="s">
        <v>250</v>
      </c>
      <c r="D28" t="s">
        <v>204</v>
      </c>
      <c r="E28" s="38">
        <v>22370</v>
      </c>
      <c r="F28" s="15">
        <v>21.754825</v>
      </c>
      <c r="G28" s="16">
        <v>0.003</v>
      </c>
      <c r="H28" s="17"/>
      <c r="J28" s="16"/>
    </row>
    <row r="29" spans="1:10" ht="12.75" customHeight="1">
      <c r="A29">
        <v>21</v>
      </c>
      <c r="B29" t="s">
        <v>208</v>
      </c>
      <c r="C29" t="s">
        <v>206</v>
      </c>
      <c r="D29" t="s">
        <v>180</v>
      </c>
      <c r="E29" s="38">
        <v>2200</v>
      </c>
      <c r="F29" s="15">
        <v>20.9231</v>
      </c>
      <c r="G29" s="16">
        <v>0.0029</v>
      </c>
      <c r="H29" s="17"/>
      <c r="J29" s="16"/>
    </row>
    <row r="30" spans="1:10" ht="12.75" customHeight="1">
      <c r="A30">
        <v>22</v>
      </c>
      <c r="B30" t="s">
        <v>217</v>
      </c>
      <c r="C30" t="s">
        <v>216</v>
      </c>
      <c r="D30" t="s">
        <v>166</v>
      </c>
      <c r="E30" s="38">
        <v>13500</v>
      </c>
      <c r="F30" s="15">
        <v>20.64825</v>
      </c>
      <c r="G30" s="16">
        <v>0.0028000000000000004</v>
      </c>
      <c r="H30" s="17"/>
      <c r="J30" s="16"/>
    </row>
    <row r="31" spans="1:10" ht="12.75" customHeight="1">
      <c r="A31">
        <v>23</v>
      </c>
      <c r="B31" t="s">
        <v>223</v>
      </c>
      <c r="C31" t="s">
        <v>222</v>
      </c>
      <c r="D31" t="s">
        <v>175</v>
      </c>
      <c r="E31" s="38">
        <v>1000</v>
      </c>
      <c r="F31" s="15">
        <v>18.804</v>
      </c>
      <c r="G31" s="16">
        <v>0.0026</v>
      </c>
      <c r="H31" s="17"/>
      <c r="J31" s="16"/>
    </row>
    <row r="32" spans="1:10" ht="12.75" customHeight="1">
      <c r="A32">
        <v>24</v>
      </c>
      <c r="B32" t="s">
        <v>213</v>
      </c>
      <c r="C32" t="s">
        <v>212</v>
      </c>
      <c r="D32" t="s">
        <v>161</v>
      </c>
      <c r="E32" s="38">
        <v>6000</v>
      </c>
      <c r="F32" s="15">
        <v>18.42</v>
      </c>
      <c r="G32" s="16">
        <v>0.0025</v>
      </c>
      <c r="H32" s="17"/>
      <c r="J32" s="16"/>
    </row>
    <row r="33" spans="1:10" ht="12.75" customHeight="1">
      <c r="A33">
        <v>25</v>
      </c>
      <c r="B33" t="s">
        <v>263</v>
      </c>
      <c r="C33" t="s">
        <v>262</v>
      </c>
      <c r="D33" t="s">
        <v>193</v>
      </c>
      <c r="E33" s="38">
        <v>15000</v>
      </c>
      <c r="F33" s="15">
        <v>16.83</v>
      </c>
      <c r="G33" s="16">
        <v>0.0023</v>
      </c>
      <c r="H33" s="17"/>
      <c r="J33" s="16"/>
    </row>
    <row r="34" spans="1:10" ht="12.75" customHeight="1">
      <c r="A34">
        <v>26</v>
      </c>
      <c r="B34" t="s">
        <v>247</v>
      </c>
      <c r="C34" t="s">
        <v>246</v>
      </c>
      <c r="D34" t="s">
        <v>193</v>
      </c>
      <c r="E34" s="38">
        <v>10500</v>
      </c>
      <c r="F34" s="15">
        <v>16.52175</v>
      </c>
      <c r="G34" s="16">
        <v>0.0023</v>
      </c>
      <c r="H34" s="17"/>
      <c r="J34" s="16"/>
    </row>
    <row r="35" spans="1:10" ht="12.75" customHeight="1">
      <c r="A35">
        <v>27</v>
      </c>
      <c r="B35" t="s">
        <v>226</v>
      </c>
      <c r="C35" t="s">
        <v>38</v>
      </c>
      <c r="D35" t="s">
        <v>164</v>
      </c>
      <c r="E35" s="38">
        <v>3500</v>
      </c>
      <c r="F35" s="15">
        <v>16.37125</v>
      </c>
      <c r="G35" s="16">
        <v>0.0023</v>
      </c>
      <c r="H35" s="17"/>
      <c r="J35" s="16"/>
    </row>
    <row r="36" spans="1:10" ht="12.75" customHeight="1">
      <c r="A36">
        <v>28</v>
      </c>
      <c r="B36" t="s">
        <v>228</v>
      </c>
      <c r="C36" t="s">
        <v>227</v>
      </c>
      <c r="D36" t="s">
        <v>164</v>
      </c>
      <c r="E36" s="38">
        <v>6500</v>
      </c>
      <c r="F36" s="15">
        <v>15.912</v>
      </c>
      <c r="G36" s="16">
        <v>0.0022</v>
      </c>
      <c r="H36" s="17"/>
      <c r="J36" s="16"/>
    </row>
    <row r="37" spans="1:8" ht="12.75" customHeight="1">
      <c r="A37">
        <v>29</v>
      </c>
      <c r="B37" t="s">
        <v>233</v>
      </c>
      <c r="C37" t="s">
        <v>31</v>
      </c>
      <c r="D37" t="s">
        <v>164</v>
      </c>
      <c r="E37" s="38">
        <v>2000</v>
      </c>
      <c r="F37" s="15">
        <v>15.358</v>
      </c>
      <c r="G37" s="16">
        <v>0.0021</v>
      </c>
      <c r="H37" s="17"/>
    </row>
    <row r="38" spans="1:8" ht="12.75" customHeight="1">
      <c r="A38">
        <v>30</v>
      </c>
      <c r="B38" t="s">
        <v>243</v>
      </c>
      <c r="C38" t="s">
        <v>242</v>
      </c>
      <c r="D38" t="s">
        <v>201</v>
      </c>
      <c r="E38" s="38">
        <v>4800</v>
      </c>
      <c r="F38" s="15">
        <v>15.3216</v>
      </c>
      <c r="G38" s="16">
        <v>0.0021</v>
      </c>
      <c r="H38" s="17"/>
    </row>
    <row r="39" spans="1:8" ht="12.75" customHeight="1">
      <c r="A39">
        <v>31</v>
      </c>
      <c r="B39" t="s">
        <v>257</v>
      </c>
      <c r="C39" t="s">
        <v>256</v>
      </c>
      <c r="D39" t="s">
        <v>210</v>
      </c>
      <c r="E39" s="38">
        <v>500</v>
      </c>
      <c r="F39" s="15">
        <v>14.65475</v>
      </c>
      <c r="G39" s="16">
        <v>0.002</v>
      </c>
      <c r="H39" s="17"/>
    </row>
    <row r="40" spans="1:8" ht="12.75" customHeight="1">
      <c r="A40">
        <v>32</v>
      </c>
      <c r="B40" t="s">
        <v>235</v>
      </c>
      <c r="C40" t="s">
        <v>234</v>
      </c>
      <c r="D40" t="s">
        <v>169</v>
      </c>
      <c r="E40" s="38">
        <v>1800</v>
      </c>
      <c r="F40" s="15">
        <v>14.5476</v>
      </c>
      <c r="G40" s="16">
        <v>0.002</v>
      </c>
      <c r="H40" s="17"/>
    </row>
    <row r="41" spans="1:8" ht="12.75" customHeight="1">
      <c r="A41">
        <v>33</v>
      </c>
      <c r="B41" t="s">
        <v>241</v>
      </c>
      <c r="C41" t="s">
        <v>240</v>
      </c>
      <c r="D41" t="s">
        <v>185</v>
      </c>
      <c r="E41" s="38">
        <v>6000</v>
      </c>
      <c r="F41" s="15">
        <v>14.292</v>
      </c>
      <c r="G41" s="16">
        <v>0.002</v>
      </c>
      <c r="H41" s="17"/>
    </row>
    <row r="42" spans="1:8" ht="12.75" customHeight="1">
      <c r="A42">
        <v>34</v>
      </c>
      <c r="B42" t="s">
        <v>239</v>
      </c>
      <c r="C42" t="s">
        <v>238</v>
      </c>
      <c r="D42" t="s">
        <v>158</v>
      </c>
      <c r="E42" s="38">
        <v>300</v>
      </c>
      <c r="F42" s="15">
        <v>14.04375</v>
      </c>
      <c r="G42" s="16">
        <v>0.0019</v>
      </c>
      <c r="H42" s="17"/>
    </row>
    <row r="43" spans="1:8" ht="12.75" customHeight="1">
      <c r="A43">
        <v>35</v>
      </c>
      <c r="B43" t="s">
        <v>221</v>
      </c>
      <c r="C43" t="s">
        <v>220</v>
      </c>
      <c r="D43" t="s">
        <v>169</v>
      </c>
      <c r="E43" s="38">
        <v>4000</v>
      </c>
      <c r="F43" s="15">
        <v>13.934</v>
      </c>
      <c r="G43" s="16">
        <v>0.0019</v>
      </c>
      <c r="H43" s="17"/>
    </row>
    <row r="44" spans="1:8" ht="12.75" customHeight="1">
      <c r="A44">
        <v>36</v>
      </c>
      <c r="B44" t="s">
        <v>245</v>
      </c>
      <c r="C44" t="s">
        <v>244</v>
      </c>
      <c r="D44" t="s">
        <v>180</v>
      </c>
      <c r="E44" s="38">
        <v>2860</v>
      </c>
      <c r="F44" s="15">
        <v>13.93106</v>
      </c>
      <c r="G44" s="16">
        <v>0.0019</v>
      </c>
      <c r="H44" s="17"/>
    </row>
    <row r="45" spans="1:8" ht="12.75" customHeight="1">
      <c r="A45">
        <v>37</v>
      </c>
      <c r="B45" t="s">
        <v>249</v>
      </c>
      <c r="C45" t="s">
        <v>248</v>
      </c>
      <c r="D45" t="s">
        <v>196</v>
      </c>
      <c r="E45" s="38">
        <v>4000</v>
      </c>
      <c r="F45" s="15">
        <v>12.182</v>
      </c>
      <c r="G45" s="16">
        <v>0.0017000000000000001</v>
      </c>
      <c r="H45" s="17"/>
    </row>
    <row r="46" spans="1:8" ht="12.75" customHeight="1">
      <c r="A46">
        <v>38</v>
      </c>
      <c r="B46" t="s">
        <v>237</v>
      </c>
      <c r="C46" t="s">
        <v>236</v>
      </c>
      <c r="D46" t="s">
        <v>196</v>
      </c>
      <c r="E46" s="38">
        <v>4000</v>
      </c>
      <c r="F46" s="15">
        <v>12.11</v>
      </c>
      <c r="G46" s="16">
        <v>0.0017000000000000001</v>
      </c>
      <c r="H46" s="17"/>
    </row>
    <row r="47" spans="1:8" ht="12.75" customHeight="1">
      <c r="A47">
        <v>39</v>
      </c>
      <c r="B47" t="s">
        <v>225</v>
      </c>
      <c r="C47" t="s">
        <v>224</v>
      </c>
      <c r="D47" t="s">
        <v>193</v>
      </c>
      <c r="E47" s="38">
        <v>3000</v>
      </c>
      <c r="F47" s="15">
        <v>11.2545</v>
      </c>
      <c r="G47" s="16">
        <v>0.0016</v>
      </c>
      <c r="H47" s="17"/>
    </row>
    <row r="48" spans="1:8" ht="12.75" customHeight="1">
      <c r="A48">
        <v>40</v>
      </c>
      <c r="B48" t="s">
        <v>253</v>
      </c>
      <c r="C48" t="s">
        <v>252</v>
      </c>
      <c r="D48" t="s">
        <v>207</v>
      </c>
      <c r="E48" s="38">
        <v>41092</v>
      </c>
      <c r="F48" s="15">
        <v>10.909926</v>
      </c>
      <c r="G48" s="16">
        <v>0.0015</v>
      </c>
      <c r="H48" s="17"/>
    </row>
    <row r="49" spans="1:8" ht="12.75" customHeight="1">
      <c r="A49">
        <v>41</v>
      </c>
      <c r="B49" t="s">
        <v>255</v>
      </c>
      <c r="C49" t="s">
        <v>254</v>
      </c>
      <c r="D49" t="s">
        <v>175</v>
      </c>
      <c r="E49" s="38">
        <v>500</v>
      </c>
      <c r="F49" s="15">
        <v>8.348</v>
      </c>
      <c r="G49" s="16">
        <v>0.0012</v>
      </c>
      <c r="H49" s="17"/>
    </row>
    <row r="50" spans="1:8" ht="12.75" customHeight="1">
      <c r="A50">
        <v>42</v>
      </c>
      <c r="B50" t="s">
        <v>230</v>
      </c>
      <c r="C50" t="s">
        <v>229</v>
      </c>
      <c r="D50" t="s">
        <v>169</v>
      </c>
      <c r="E50" s="38">
        <v>1000</v>
      </c>
      <c r="F50" s="15">
        <v>7.214</v>
      </c>
      <c r="G50" s="16">
        <v>0.001</v>
      </c>
      <c r="H50" s="17"/>
    </row>
    <row r="51" spans="1:9" ht="12.75" customHeight="1">
      <c r="A51" s="36"/>
      <c r="B51" s="36"/>
      <c r="C51" s="19" t="s">
        <v>50</v>
      </c>
      <c r="D51" s="19"/>
      <c r="E51" s="19"/>
      <c r="F51" s="20">
        <f>SUM(F9:F50)</f>
        <v>1440.1102289999997</v>
      </c>
      <c r="G51" s="21">
        <f>SUM(G9:G50)</f>
        <v>0.19860000000000005</v>
      </c>
      <c r="H51" s="22"/>
      <c r="I51" s="32"/>
    </row>
    <row r="52" spans="6:8" ht="12.75" customHeight="1">
      <c r="F52" s="15"/>
      <c r="G52" s="16"/>
      <c r="H52" s="17"/>
    </row>
    <row r="53" spans="3:8" ht="12.75" customHeight="1">
      <c r="C53" s="1" t="s">
        <v>10</v>
      </c>
      <c r="F53" s="15"/>
      <c r="G53" s="16"/>
      <c r="H53" s="17"/>
    </row>
    <row r="54" spans="3:8" ht="12.75" customHeight="1">
      <c r="C54" s="1" t="s">
        <v>11</v>
      </c>
      <c r="F54" s="15"/>
      <c r="G54" s="16"/>
      <c r="H54" s="17"/>
    </row>
    <row r="55" spans="1:8" ht="12.75" customHeight="1">
      <c r="A55">
        <v>43</v>
      </c>
      <c r="B55" t="s">
        <v>281</v>
      </c>
      <c r="C55" t="s">
        <v>112</v>
      </c>
      <c r="D55" t="s">
        <v>13</v>
      </c>
      <c r="E55" s="38">
        <v>70000000</v>
      </c>
      <c r="F55" s="15">
        <v>661.8486</v>
      </c>
      <c r="G55" s="16">
        <v>0.09119999999999999</v>
      </c>
      <c r="H55" s="17">
        <v>41653</v>
      </c>
    </row>
    <row r="56" spans="1:8" ht="12.75" customHeight="1">
      <c r="A56">
        <v>44</v>
      </c>
      <c r="B56" t="s">
        <v>282</v>
      </c>
      <c r="C56" t="s">
        <v>33</v>
      </c>
      <c r="D56" t="s">
        <v>13</v>
      </c>
      <c r="E56" s="38">
        <v>50000000</v>
      </c>
      <c r="F56" s="15">
        <v>489.362</v>
      </c>
      <c r="G56" s="16">
        <v>0.0675</v>
      </c>
      <c r="H56" s="17">
        <v>41491</v>
      </c>
    </row>
    <row r="57" spans="1:8" ht="12.75" customHeight="1">
      <c r="A57">
        <v>45</v>
      </c>
      <c r="B57" t="s">
        <v>117</v>
      </c>
      <c r="C57" t="s">
        <v>115</v>
      </c>
      <c r="D57" t="s">
        <v>16</v>
      </c>
      <c r="E57" s="38">
        <v>27500000</v>
      </c>
      <c r="F57" s="15">
        <v>273.056025</v>
      </c>
      <c r="G57" s="16">
        <v>0.037599999999999995</v>
      </c>
      <c r="H57" s="17">
        <v>41428</v>
      </c>
    </row>
    <row r="58" spans="1:8" ht="12.75" customHeight="1">
      <c r="A58">
        <v>46</v>
      </c>
      <c r="B58" t="s">
        <v>270</v>
      </c>
      <c r="C58" t="s">
        <v>269</v>
      </c>
      <c r="D58" t="s">
        <v>13</v>
      </c>
      <c r="E58" s="38">
        <v>10000000</v>
      </c>
      <c r="F58" s="15">
        <v>97.7918</v>
      </c>
      <c r="G58" s="16">
        <v>0.013500000000000002</v>
      </c>
      <c r="H58" s="17">
        <v>41494</v>
      </c>
    </row>
    <row r="59" spans="1:9" ht="12.75" customHeight="1">
      <c r="A59" s="36"/>
      <c r="B59" s="36"/>
      <c r="C59" s="19" t="s">
        <v>50</v>
      </c>
      <c r="D59" s="19"/>
      <c r="E59" s="19"/>
      <c r="F59" s="20">
        <f>SUM(F55:F58)</f>
        <v>1522.0584250000002</v>
      </c>
      <c r="G59" s="21">
        <f>SUM(G55:G58)</f>
        <v>0.20980000000000001</v>
      </c>
      <c r="H59" s="22"/>
      <c r="I59" s="32"/>
    </row>
    <row r="60" spans="6:8" ht="12.75" customHeight="1">
      <c r="F60" s="15"/>
      <c r="G60" s="16"/>
      <c r="H60" s="17"/>
    </row>
    <row r="61" spans="3:8" ht="12.75" customHeight="1">
      <c r="C61" s="1" t="s">
        <v>81</v>
      </c>
      <c r="F61" s="15"/>
      <c r="G61" s="16"/>
      <c r="H61" s="17"/>
    </row>
    <row r="62" spans="3:8" ht="12.75" customHeight="1">
      <c r="C62" s="1" t="s">
        <v>82</v>
      </c>
      <c r="F62" s="15"/>
      <c r="G62" s="16"/>
      <c r="H62" s="17"/>
    </row>
    <row r="63" spans="1:8" ht="12.75" customHeight="1">
      <c r="A63">
        <v>47</v>
      </c>
      <c r="B63" t="s">
        <v>266</v>
      </c>
      <c r="C63" t="s">
        <v>236</v>
      </c>
      <c r="D63" t="s">
        <v>121</v>
      </c>
      <c r="E63" s="38">
        <v>75000000</v>
      </c>
      <c r="F63" s="15">
        <v>710.5005</v>
      </c>
      <c r="G63" s="16">
        <v>0.09789999999999999</v>
      </c>
      <c r="H63" s="17">
        <v>44674</v>
      </c>
    </row>
    <row r="64" spans="1:8" ht="12.75" customHeight="1">
      <c r="A64">
        <v>48</v>
      </c>
      <c r="B64" t="s">
        <v>146</v>
      </c>
      <c r="C64" t="s">
        <v>145</v>
      </c>
      <c r="D64" t="s">
        <v>116</v>
      </c>
      <c r="E64" s="38">
        <v>55000000</v>
      </c>
      <c r="F64" s="15">
        <v>559.2895</v>
      </c>
      <c r="G64" s="16">
        <v>0.0771</v>
      </c>
      <c r="H64" s="17">
        <v>41869</v>
      </c>
    </row>
    <row r="65" spans="1:8" ht="12.75" customHeight="1">
      <c r="A65">
        <v>49</v>
      </c>
      <c r="B65" t="s">
        <v>283</v>
      </c>
      <c r="C65" t="s">
        <v>264</v>
      </c>
      <c r="D65" t="s">
        <v>108</v>
      </c>
      <c r="E65" s="38">
        <v>50000000</v>
      </c>
      <c r="F65" s="15">
        <v>523.6845</v>
      </c>
      <c r="G65" s="16">
        <v>0.0722</v>
      </c>
      <c r="H65" s="17">
        <v>44692</v>
      </c>
    </row>
    <row r="66" spans="1:8" ht="12.75" customHeight="1">
      <c r="A66">
        <v>50</v>
      </c>
      <c r="B66" t="s">
        <v>284</v>
      </c>
      <c r="C66" t="s">
        <v>250</v>
      </c>
      <c r="D66" t="s">
        <v>26</v>
      </c>
      <c r="E66" s="38">
        <v>50000000</v>
      </c>
      <c r="F66" s="15">
        <v>521.714</v>
      </c>
      <c r="G66" s="16">
        <v>0.0719</v>
      </c>
      <c r="H66" s="17">
        <v>44739</v>
      </c>
    </row>
    <row r="67" spans="1:8" ht="12.75" customHeight="1">
      <c r="A67">
        <v>51</v>
      </c>
      <c r="B67" t="s">
        <v>285</v>
      </c>
      <c r="C67" t="s">
        <v>279</v>
      </c>
      <c r="D67" t="s">
        <v>108</v>
      </c>
      <c r="E67" s="38">
        <v>50000000</v>
      </c>
      <c r="F67" s="15">
        <v>515.3915</v>
      </c>
      <c r="G67" s="16">
        <v>0.071</v>
      </c>
      <c r="H67" s="17">
        <v>44884</v>
      </c>
    </row>
    <row r="68" spans="1:8" ht="12.75" customHeight="1">
      <c r="A68">
        <v>52</v>
      </c>
      <c r="B68" t="s">
        <v>286</v>
      </c>
      <c r="C68" t="s">
        <v>148</v>
      </c>
      <c r="D68" t="s">
        <v>108</v>
      </c>
      <c r="E68" s="38">
        <v>50000000</v>
      </c>
      <c r="F68" s="15">
        <v>500.435</v>
      </c>
      <c r="G68" s="16">
        <v>0.069</v>
      </c>
      <c r="H68" s="17">
        <v>41981</v>
      </c>
    </row>
    <row r="69" spans="1:8" ht="12.75" customHeight="1">
      <c r="A69">
        <v>53</v>
      </c>
      <c r="B69" t="s">
        <v>287</v>
      </c>
      <c r="C69" t="s">
        <v>94</v>
      </c>
      <c r="D69" t="s">
        <v>108</v>
      </c>
      <c r="E69" s="38">
        <v>50000000</v>
      </c>
      <c r="F69" s="15">
        <v>499.7155</v>
      </c>
      <c r="G69" s="16">
        <v>0.0689</v>
      </c>
      <c r="H69" s="17">
        <v>42245</v>
      </c>
    </row>
    <row r="70" spans="1:8" ht="12.75" customHeight="1">
      <c r="A70">
        <v>54</v>
      </c>
      <c r="B70" t="s">
        <v>265</v>
      </c>
      <c r="C70" t="s">
        <v>264</v>
      </c>
      <c r="D70" t="s">
        <v>108</v>
      </c>
      <c r="E70" s="38">
        <v>5000000</v>
      </c>
      <c r="F70" s="15">
        <v>51.6621</v>
      </c>
      <c r="G70" s="16">
        <v>0.0070999999999999995</v>
      </c>
      <c r="H70" s="17">
        <v>44614</v>
      </c>
    </row>
    <row r="71" spans="1:9" ht="12.75" customHeight="1">
      <c r="A71" s="36"/>
      <c r="B71" s="36"/>
      <c r="C71" s="19" t="s">
        <v>50</v>
      </c>
      <c r="D71" s="19"/>
      <c r="E71" s="19"/>
      <c r="F71" s="20">
        <f>SUM(F63:F70)</f>
        <v>3882.3925999999997</v>
      </c>
      <c r="G71" s="21">
        <f>SUM(G63:G70)</f>
        <v>0.5351</v>
      </c>
      <c r="H71" s="22"/>
      <c r="I71" s="32"/>
    </row>
    <row r="72" spans="6:8" ht="12.75" customHeight="1">
      <c r="F72" s="15"/>
      <c r="G72" s="16"/>
      <c r="H72" s="17"/>
    </row>
    <row r="73" spans="3:8" ht="12.75" customHeight="1">
      <c r="C73" s="1" t="s">
        <v>88</v>
      </c>
      <c r="F73" s="15">
        <v>25.988608</v>
      </c>
      <c r="G73" s="16">
        <v>0.0036</v>
      </c>
      <c r="H73" s="17"/>
    </row>
    <row r="74" spans="1:9" ht="12.75" customHeight="1">
      <c r="A74" s="36"/>
      <c r="B74" s="36"/>
      <c r="C74" s="19" t="s">
        <v>50</v>
      </c>
      <c r="D74" s="19"/>
      <c r="E74" s="19"/>
      <c r="F74" s="20">
        <f>SUM(F73:F73)</f>
        <v>25.988608</v>
      </c>
      <c r="G74" s="21">
        <f>SUM(G73:G73)</f>
        <v>0.0036</v>
      </c>
      <c r="H74" s="22"/>
      <c r="I74" s="32"/>
    </row>
    <row r="75" spans="6:8" ht="12.75" customHeight="1">
      <c r="F75" s="15"/>
      <c r="G75" s="16"/>
      <c r="H75" s="17"/>
    </row>
    <row r="76" spans="3:8" ht="12.75" customHeight="1">
      <c r="C76" s="1" t="s">
        <v>89</v>
      </c>
      <c r="F76" s="15"/>
      <c r="G76" s="16"/>
      <c r="H76" s="17"/>
    </row>
    <row r="77" spans="3:8" ht="12.75" customHeight="1">
      <c r="C77" s="1" t="s">
        <v>90</v>
      </c>
      <c r="F77" s="15">
        <v>383.729834</v>
      </c>
      <c r="G77" s="16">
        <v>0.0529</v>
      </c>
      <c r="H77" s="17"/>
    </row>
    <row r="78" spans="1:9" ht="12.75" customHeight="1">
      <c r="A78" s="36"/>
      <c r="B78" s="36"/>
      <c r="C78" s="19" t="s">
        <v>50</v>
      </c>
      <c r="D78" s="19"/>
      <c r="E78" s="19"/>
      <c r="F78" s="20">
        <f>SUM(F77:F77)</f>
        <v>383.729834</v>
      </c>
      <c r="G78" s="21">
        <f>SUM(G77:G77)</f>
        <v>0.0529</v>
      </c>
      <c r="H78" s="22"/>
      <c r="I78" s="32"/>
    </row>
    <row r="79" spans="1:9" ht="12.75" customHeight="1">
      <c r="A79" s="27"/>
      <c r="B79" s="27"/>
      <c r="C79" s="23" t="s">
        <v>91</v>
      </c>
      <c r="D79" s="23"/>
      <c r="E79" s="23"/>
      <c r="F79" s="24">
        <f>SUM(F51,F59,F71,F74,F78)</f>
        <v>7254.279696</v>
      </c>
      <c r="G79" s="25">
        <f>SUM(G51,G59,G71,G74,G78)</f>
        <v>1.0000000000000002</v>
      </c>
      <c r="H79" s="26"/>
      <c r="I79" s="33"/>
    </row>
    <row r="80" ht="12.75" customHeight="1"/>
    <row r="81" ht="12.75" customHeight="1">
      <c r="C81" s="1" t="s">
        <v>363</v>
      </c>
    </row>
    <row r="82" ht="12.75" customHeight="1">
      <c r="C82" s="1" t="s">
        <v>364</v>
      </c>
    </row>
    <row r="83" ht="12.75" customHeight="1">
      <c r="C83" s="1" t="s">
        <v>92</v>
      </c>
    </row>
    <row r="84" ht="12.75" customHeight="1">
      <c r="C84" s="1"/>
    </row>
    <row r="85" ht="12.75" customHeight="1">
      <c r="C85" s="1"/>
    </row>
    <row r="86" spans="3:9" ht="12.75" customHeight="1">
      <c r="C86" s="74" t="s">
        <v>366</v>
      </c>
      <c r="D86" s="75"/>
      <c r="E86" s="74"/>
      <c r="F86" s="57"/>
      <c r="G86" s="57"/>
      <c r="H86" s="57"/>
      <c r="I86" s="71"/>
    </row>
    <row r="87" spans="3:9" ht="12.75" customHeight="1">
      <c r="C87" s="74" t="s">
        <v>387</v>
      </c>
      <c r="D87" s="75" t="s">
        <v>368</v>
      </c>
      <c r="E87" s="74"/>
      <c r="F87" s="57"/>
      <c r="G87" s="57"/>
      <c r="H87" s="57"/>
      <c r="I87" s="71"/>
    </row>
    <row r="88" spans="3:9" ht="12.75" customHeight="1">
      <c r="C88" s="74" t="s">
        <v>369</v>
      </c>
      <c r="D88" s="102"/>
      <c r="E88" s="74"/>
      <c r="F88" s="57"/>
      <c r="G88" s="57"/>
      <c r="H88" s="57"/>
      <c r="I88" s="71"/>
    </row>
    <row r="89" spans="3:9" ht="12.75" customHeight="1">
      <c r="C89" s="80" t="s">
        <v>483</v>
      </c>
      <c r="D89" s="103">
        <v>11.4969</v>
      </c>
      <c r="E89" s="71"/>
      <c r="F89" s="57"/>
      <c r="G89" s="57"/>
      <c r="H89" s="57"/>
      <c r="I89" s="71"/>
    </row>
    <row r="90" spans="3:9" ht="12.75" customHeight="1">
      <c r="C90" s="80" t="s">
        <v>484</v>
      </c>
      <c r="D90" s="103">
        <v>10.244</v>
      </c>
      <c r="E90" s="71"/>
      <c r="F90" s="57"/>
      <c r="G90" s="57"/>
      <c r="H90" s="57"/>
      <c r="I90" s="71"/>
    </row>
    <row r="91" spans="3:9" ht="12.75" customHeight="1">
      <c r="C91" s="80" t="s">
        <v>420</v>
      </c>
      <c r="D91" s="103">
        <v>11.5243</v>
      </c>
      <c r="E91" s="71"/>
      <c r="F91" s="57"/>
      <c r="G91" s="57"/>
      <c r="H91" s="57"/>
      <c r="I91" s="71"/>
    </row>
    <row r="92" spans="3:9" ht="12.75" customHeight="1">
      <c r="C92" s="80" t="s">
        <v>436</v>
      </c>
      <c r="D92" s="103">
        <v>10.3162</v>
      </c>
      <c r="E92" s="71"/>
      <c r="F92" s="57"/>
      <c r="G92" s="57"/>
      <c r="H92" s="57"/>
      <c r="I92" s="71"/>
    </row>
    <row r="93" spans="3:9" ht="12.75" customHeight="1">
      <c r="C93" s="80" t="s">
        <v>373</v>
      </c>
      <c r="D93" s="103"/>
      <c r="E93" s="71"/>
      <c r="F93" s="57"/>
      <c r="G93" s="57"/>
      <c r="H93" s="57"/>
      <c r="I93" s="71"/>
    </row>
    <row r="94" spans="3:9" ht="12.75" customHeight="1">
      <c r="C94" s="80" t="s">
        <v>483</v>
      </c>
      <c r="D94" s="103">
        <v>11.7339</v>
      </c>
      <c r="E94" s="71"/>
      <c r="F94" s="124"/>
      <c r="G94" s="123"/>
      <c r="H94" s="57"/>
      <c r="I94" s="71"/>
    </row>
    <row r="95" spans="3:9" ht="12.75" customHeight="1">
      <c r="C95" s="80" t="s">
        <v>484</v>
      </c>
      <c r="D95" s="103">
        <v>10.3873</v>
      </c>
      <c r="E95" s="71"/>
      <c r="F95" s="123"/>
      <c r="G95" s="123"/>
      <c r="H95" s="57"/>
      <c r="I95" s="71"/>
    </row>
    <row r="96" spans="3:9" ht="12.75" customHeight="1">
      <c r="C96" s="80" t="s">
        <v>420</v>
      </c>
      <c r="D96" s="103">
        <v>11.7758</v>
      </c>
      <c r="E96" s="71"/>
      <c r="F96" s="123"/>
      <c r="G96" s="123"/>
      <c r="H96" s="57"/>
      <c r="I96" s="71"/>
    </row>
    <row r="97" spans="3:9" ht="12.75" customHeight="1">
      <c r="C97" s="80" t="s">
        <v>421</v>
      </c>
      <c r="D97" s="103">
        <v>10.5011</v>
      </c>
      <c r="E97" s="71"/>
      <c r="F97" s="123"/>
      <c r="G97" s="123"/>
      <c r="H97" s="57"/>
      <c r="I97" s="71"/>
    </row>
    <row r="98" spans="3:9" ht="12.75" customHeight="1">
      <c r="C98" s="80" t="s">
        <v>448</v>
      </c>
      <c r="D98" s="103">
        <v>11.7692</v>
      </c>
      <c r="E98" s="71"/>
      <c r="F98" s="123"/>
      <c r="G98" s="123"/>
      <c r="H98" s="57"/>
      <c r="I98" s="71"/>
    </row>
    <row r="99" spans="3:9" ht="12.75" customHeight="1">
      <c r="C99" s="111" t="s">
        <v>374</v>
      </c>
      <c r="D99" s="84" t="s">
        <v>368</v>
      </c>
      <c r="E99" s="71"/>
      <c r="F99" s="123"/>
      <c r="G99" s="123"/>
      <c r="H99" s="57"/>
      <c r="I99" s="71"/>
    </row>
    <row r="100" spans="3:9" ht="12.75" customHeight="1">
      <c r="C100" s="112" t="s">
        <v>375</v>
      </c>
      <c r="D100" s="84" t="s">
        <v>368</v>
      </c>
      <c r="E100" s="71"/>
      <c r="F100" s="57"/>
      <c r="G100" s="57"/>
      <c r="H100" s="57"/>
      <c r="I100" s="71"/>
    </row>
    <row r="101" spans="3:9" ht="12.75" customHeight="1">
      <c r="C101" s="112" t="s">
        <v>376</v>
      </c>
      <c r="D101" s="84" t="s">
        <v>368</v>
      </c>
      <c r="E101" s="71"/>
      <c r="F101" s="57"/>
      <c r="G101" s="57"/>
      <c r="H101" s="57"/>
      <c r="I101" s="71"/>
    </row>
    <row r="102" spans="3:9" ht="12.75" customHeight="1">
      <c r="C102" s="74" t="s">
        <v>377</v>
      </c>
      <c r="D102" s="105" t="s">
        <v>453</v>
      </c>
      <c r="E102" s="71"/>
      <c r="F102" s="57"/>
      <c r="G102" s="57"/>
      <c r="H102" s="57"/>
      <c r="I102" s="71"/>
    </row>
    <row r="103" spans="3:9" ht="12.75" customHeight="1">
      <c r="C103" s="71" t="s">
        <v>422</v>
      </c>
      <c r="D103" s="71"/>
      <c r="E103" s="71"/>
      <c r="F103" s="57"/>
      <c r="G103" s="57"/>
      <c r="H103" s="57"/>
      <c r="I103" s="71"/>
    </row>
    <row r="104" spans="3:9" ht="12.75" customHeight="1">
      <c r="C104" s="97" t="s">
        <v>379</v>
      </c>
      <c r="D104" s="98" t="s">
        <v>380</v>
      </c>
      <c r="E104" s="98" t="s">
        <v>381</v>
      </c>
      <c r="F104" s="57"/>
      <c r="G104" s="57"/>
      <c r="H104" s="57"/>
      <c r="I104" s="71"/>
    </row>
    <row r="105" spans="3:9" ht="12.75" customHeight="1">
      <c r="C105" s="80" t="s">
        <v>484</v>
      </c>
      <c r="D105" s="128">
        <v>0.058425</v>
      </c>
      <c r="E105" s="128">
        <v>0.04978</v>
      </c>
      <c r="F105" s="57"/>
      <c r="G105" s="57"/>
      <c r="H105" s="57"/>
      <c r="I105" s="71"/>
    </row>
    <row r="106" spans="3:9" ht="12.75" customHeight="1">
      <c r="C106" s="80" t="s">
        <v>421</v>
      </c>
      <c r="D106" s="128">
        <v>0.026122</v>
      </c>
      <c r="E106" s="128">
        <v>0.022256</v>
      </c>
      <c r="F106" s="57"/>
      <c r="G106" s="57"/>
      <c r="H106" s="57"/>
      <c r="I106" s="71"/>
    </row>
    <row r="107" spans="3:9" ht="12.75" customHeight="1">
      <c r="C107" s="71" t="s">
        <v>414</v>
      </c>
      <c r="D107" s="71"/>
      <c r="E107" s="71"/>
      <c r="F107" s="57"/>
      <c r="G107" s="57"/>
      <c r="H107" s="57"/>
      <c r="I107" s="71"/>
    </row>
    <row r="108" spans="3:9" ht="12.75" customHeight="1">
      <c r="C108" s="71" t="s">
        <v>383</v>
      </c>
      <c r="D108" s="74"/>
      <c r="E108" s="74"/>
      <c r="F108" s="57"/>
      <c r="G108" s="57"/>
      <c r="H108" s="57"/>
      <c r="I108" s="71"/>
    </row>
    <row r="109" spans="3:9" ht="12.75" customHeight="1">
      <c r="C109" s="57"/>
      <c r="D109" s="57"/>
      <c r="E109" s="57"/>
      <c r="F109" s="57"/>
      <c r="G109" s="57"/>
      <c r="H109" s="57"/>
      <c r="I109" s="71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L77"/>
  <sheetViews>
    <sheetView zoomScalePageLayoutView="0" workbookViewId="0" topLeftCell="A34">
      <selection activeCell="C79" sqref="C79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70.281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140625" style="30" customWidth="1"/>
  </cols>
  <sheetData>
    <row r="1" spans="1:8" ht="18.75">
      <c r="A1" s="3"/>
      <c r="B1" s="3"/>
      <c r="C1" s="138" t="s">
        <v>288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268</v>
      </c>
      <c r="C9" t="s">
        <v>112</v>
      </c>
      <c r="D9" t="s">
        <v>16</v>
      </c>
      <c r="E9" s="38">
        <v>120000000</v>
      </c>
      <c r="F9" s="15">
        <v>1190.9808</v>
      </c>
      <c r="G9" s="16">
        <v>0.2459</v>
      </c>
      <c r="H9" s="17">
        <v>41430</v>
      </c>
    </row>
    <row r="10" spans="1:11" ht="12.75" customHeight="1">
      <c r="A10">
        <v>2</v>
      </c>
      <c r="B10" t="s">
        <v>290</v>
      </c>
      <c r="C10" t="s">
        <v>289</v>
      </c>
      <c r="D10" t="s">
        <v>13</v>
      </c>
      <c r="E10" s="38">
        <v>50000000</v>
      </c>
      <c r="F10" s="15">
        <v>499.2105</v>
      </c>
      <c r="G10" s="16">
        <v>0.10310000000000001</v>
      </c>
      <c r="H10" s="17">
        <v>41401</v>
      </c>
      <c r="J10" s="18"/>
      <c r="K10" s="40"/>
    </row>
    <row r="11" spans="1:10" ht="12.75" customHeight="1">
      <c r="A11">
        <v>3</v>
      </c>
      <c r="B11" t="s">
        <v>22</v>
      </c>
      <c r="C11" t="s">
        <v>20</v>
      </c>
      <c r="D11" t="s">
        <v>21</v>
      </c>
      <c r="E11" s="38">
        <v>50000000</v>
      </c>
      <c r="F11" s="15">
        <v>493.937</v>
      </c>
      <c r="G11" s="16">
        <v>0.102</v>
      </c>
      <c r="H11" s="17">
        <v>41452</v>
      </c>
      <c r="J11" s="16"/>
    </row>
    <row r="12" spans="1:10" ht="12.75" customHeight="1">
      <c r="A12">
        <v>4</v>
      </c>
      <c r="B12" t="s">
        <v>111</v>
      </c>
      <c r="C12" t="s">
        <v>33</v>
      </c>
      <c r="D12" t="s">
        <v>13</v>
      </c>
      <c r="E12" s="38">
        <v>30000000</v>
      </c>
      <c r="F12" s="15">
        <v>297.3933</v>
      </c>
      <c r="G12" s="16">
        <v>0.061399999999999996</v>
      </c>
      <c r="H12" s="17">
        <v>41435</v>
      </c>
      <c r="J12" s="16"/>
    </row>
    <row r="13" spans="1:10" ht="12.75" customHeight="1">
      <c r="A13">
        <v>5</v>
      </c>
      <c r="B13" t="s">
        <v>117</v>
      </c>
      <c r="C13" t="s">
        <v>115</v>
      </c>
      <c r="D13" t="s">
        <v>16</v>
      </c>
      <c r="E13" s="38">
        <v>12500000</v>
      </c>
      <c r="F13" s="15">
        <v>124.116375</v>
      </c>
      <c r="G13" s="16">
        <v>0.0256</v>
      </c>
      <c r="H13" s="17">
        <v>41428</v>
      </c>
      <c r="J13" s="16"/>
    </row>
    <row r="14" spans="1:10" ht="12.75" customHeight="1">
      <c r="A14" s="36"/>
      <c r="B14" s="36"/>
      <c r="C14" s="19" t="s">
        <v>50</v>
      </c>
      <c r="D14" s="19"/>
      <c r="E14" s="19"/>
      <c r="F14" s="20">
        <f>SUM(F9:F13)</f>
        <v>2605.637975</v>
      </c>
      <c r="G14" s="21">
        <f>SUM(G9:G13)</f>
        <v>0.5379999999999999</v>
      </c>
      <c r="H14" s="22"/>
      <c r="I14" s="32"/>
      <c r="J14" s="16"/>
    </row>
    <row r="15" spans="6:10" ht="12.75" customHeight="1">
      <c r="F15" s="15"/>
      <c r="G15" s="16"/>
      <c r="H15" s="17"/>
      <c r="J15" s="16"/>
    </row>
    <row r="16" spans="3:10" ht="12.75" customHeight="1">
      <c r="C16" s="1" t="s">
        <v>51</v>
      </c>
      <c r="F16" s="15"/>
      <c r="G16" s="16"/>
      <c r="H16" s="17"/>
      <c r="J16" s="16"/>
    </row>
    <row r="17" spans="1:10" ht="12.75" customHeight="1">
      <c r="A17">
        <v>6</v>
      </c>
      <c r="B17" t="s">
        <v>292</v>
      </c>
      <c r="C17" t="s">
        <v>94</v>
      </c>
      <c r="D17" t="s">
        <v>13</v>
      </c>
      <c r="E17" s="38">
        <v>40000000</v>
      </c>
      <c r="F17" s="15">
        <v>399.8132</v>
      </c>
      <c r="G17" s="16">
        <v>0.0825</v>
      </c>
      <c r="H17" s="17">
        <v>41397</v>
      </c>
      <c r="J17" s="16"/>
    </row>
    <row r="18" spans="1:10" ht="12.75" customHeight="1">
      <c r="A18" s="36"/>
      <c r="B18" s="36"/>
      <c r="C18" s="19" t="s">
        <v>50</v>
      </c>
      <c r="D18" s="19"/>
      <c r="E18" s="19"/>
      <c r="F18" s="20">
        <f>SUM(F17:F17)</f>
        <v>399.8132</v>
      </c>
      <c r="G18" s="21">
        <f>SUM(G17:G17)</f>
        <v>0.0825</v>
      </c>
      <c r="H18" s="22"/>
      <c r="I18" s="32"/>
      <c r="J18" s="16"/>
    </row>
    <row r="19" spans="6:8" ht="12.75" customHeight="1">
      <c r="F19" s="15"/>
      <c r="G19" s="16"/>
      <c r="H19" s="17"/>
    </row>
    <row r="20" spans="3:8" ht="12.75" customHeight="1">
      <c r="C20" s="1" t="s">
        <v>81</v>
      </c>
      <c r="F20" s="15"/>
      <c r="G20" s="16"/>
      <c r="H20" s="17"/>
    </row>
    <row r="21" spans="3:8" ht="12.75" customHeight="1">
      <c r="C21" s="1" t="s">
        <v>82</v>
      </c>
      <c r="F21" s="15"/>
      <c r="G21" s="16"/>
      <c r="H21" s="17"/>
    </row>
    <row r="22" spans="1:8" ht="12.75" customHeight="1">
      <c r="A22">
        <v>7</v>
      </c>
      <c r="B22" t="s">
        <v>144</v>
      </c>
      <c r="C22" t="s">
        <v>143</v>
      </c>
      <c r="D22" t="s">
        <v>108</v>
      </c>
      <c r="E22" s="38">
        <v>50000000</v>
      </c>
      <c r="F22" s="15">
        <v>500.667</v>
      </c>
      <c r="G22" s="16">
        <v>0.10339999999999999</v>
      </c>
      <c r="H22" s="17">
        <v>41432</v>
      </c>
    </row>
    <row r="23" spans="1:8" ht="12.75" customHeight="1">
      <c r="A23">
        <v>8</v>
      </c>
      <c r="B23" t="s">
        <v>294</v>
      </c>
      <c r="C23" t="s">
        <v>293</v>
      </c>
      <c r="D23" t="s">
        <v>108</v>
      </c>
      <c r="E23" s="38">
        <v>50000000</v>
      </c>
      <c r="F23" s="15">
        <v>499.9195</v>
      </c>
      <c r="G23" s="16">
        <v>0.1032</v>
      </c>
      <c r="H23" s="17">
        <v>41986</v>
      </c>
    </row>
    <row r="24" spans="1:8" ht="12.75" customHeight="1">
      <c r="A24">
        <v>9</v>
      </c>
      <c r="B24" t="s">
        <v>296</v>
      </c>
      <c r="C24" t="s">
        <v>295</v>
      </c>
      <c r="D24" t="s">
        <v>291</v>
      </c>
      <c r="E24" s="38">
        <v>35000000</v>
      </c>
      <c r="F24" s="15">
        <v>349.5702</v>
      </c>
      <c r="G24" s="16">
        <v>0.0722</v>
      </c>
      <c r="H24" s="17">
        <v>41901</v>
      </c>
    </row>
    <row r="25" spans="1:9" ht="12.75" customHeight="1">
      <c r="A25" s="36"/>
      <c r="B25" s="36"/>
      <c r="C25" s="19" t="s">
        <v>50</v>
      </c>
      <c r="D25" s="19"/>
      <c r="E25" s="19"/>
      <c r="F25" s="20">
        <f>SUM(F22:F24)</f>
        <v>1350.1567</v>
      </c>
      <c r="G25" s="21">
        <f>SUM(G22:G24)</f>
        <v>0.2788</v>
      </c>
      <c r="H25" s="22"/>
      <c r="I25" s="32"/>
    </row>
    <row r="26" spans="6:8" ht="12.75" customHeight="1">
      <c r="F26" s="15"/>
      <c r="G26" s="16"/>
      <c r="H26" s="17"/>
    </row>
    <row r="27" spans="3:8" ht="12.75" customHeight="1">
      <c r="C27" s="1" t="s">
        <v>297</v>
      </c>
      <c r="F27" s="15"/>
      <c r="G27" s="16"/>
      <c r="H27" s="17"/>
    </row>
    <row r="28" spans="1:8" ht="12.75" customHeight="1">
      <c r="A28">
        <v>10</v>
      </c>
      <c r="B28" t="s">
        <v>299</v>
      </c>
      <c r="C28" t="s">
        <v>298</v>
      </c>
      <c r="D28" t="s">
        <v>121</v>
      </c>
      <c r="E28" s="38">
        <v>35000000</v>
      </c>
      <c r="F28" s="15">
        <v>351.49975</v>
      </c>
      <c r="G28" s="16">
        <v>0.0726</v>
      </c>
      <c r="H28" s="17">
        <v>42275</v>
      </c>
    </row>
    <row r="29" spans="1:9" ht="12.75" customHeight="1">
      <c r="A29" s="36"/>
      <c r="B29" s="36"/>
      <c r="C29" s="19" t="s">
        <v>50</v>
      </c>
      <c r="D29" s="19"/>
      <c r="E29" s="19"/>
      <c r="F29" s="20">
        <f>SUM(F28:F28)</f>
        <v>351.49975</v>
      </c>
      <c r="G29" s="21">
        <f>SUM(G28:G28)</f>
        <v>0.0726</v>
      </c>
      <c r="H29" s="22"/>
      <c r="I29" s="32"/>
    </row>
    <row r="30" spans="6:8" ht="12.75" customHeight="1">
      <c r="F30" s="15"/>
      <c r="G30" s="16"/>
      <c r="H30" s="17"/>
    </row>
    <row r="31" spans="3:8" ht="12.75" customHeight="1">
      <c r="C31" s="1" t="s">
        <v>88</v>
      </c>
      <c r="F31" s="15">
        <v>154.432304</v>
      </c>
      <c r="G31" s="16">
        <v>0.0319</v>
      </c>
      <c r="H31" s="17"/>
    </row>
    <row r="32" spans="1:9" ht="12.75" customHeight="1">
      <c r="A32" s="36"/>
      <c r="B32" s="36"/>
      <c r="C32" s="19" t="s">
        <v>50</v>
      </c>
      <c r="D32" s="19"/>
      <c r="E32" s="19"/>
      <c r="F32" s="20">
        <f>SUM(F31:F31)</f>
        <v>154.432304</v>
      </c>
      <c r="G32" s="21">
        <f>SUM(G31:G31)</f>
        <v>0.0319</v>
      </c>
      <c r="H32" s="22"/>
      <c r="I32" s="32"/>
    </row>
    <row r="33" spans="6:8" ht="12.75" customHeight="1">
      <c r="F33" s="15"/>
      <c r="G33" s="16"/>
      <c r="H33" s="17"/>
    </row>
    <row r="34" spans="3:8" ht="12.75" customHeight="1">
      <c r="C34" s="1" t="s">
        <v>89</v>
      </c>
      <c r="F34" s="15"/>
      <c r="G34" s="16"/>
      <c r="H34" s="17"/>
    </row>
    <row r="35" spans="3:8" ht="12.75" customHeight="1">
      <c r="C35" s="1" t="s">
        <v>90</v>
      </c>
      <c r="F35" s="15">
        <v>-17.640858</v>
      </c>
      <c r="G35" s="16">
        <v>-0.0038</v>
      </c>
      <c r="H35" s="17"/>
    </row>
    <row r="36" spans="1:9" ht="12.75" customHeight="1">
      <c r="A36" s="36"/>
      <c r="B36" s="36"/>
      <c r="C36" s="19" t="s">
        <v>50</v>
      </c>
      <c r="D36" s="19"/>
      <c r="E36" s="19"/>
      <c r="F36" s="20">
        <f>SUM(F35:F35)</f>
        <v>-17.640858</v>
      </c>
      <c r="G36" s="21">
        <f>SUM(G35:G35)</f>
        <v>-0.0038</v>
      </c>
      <c r="H36" s="22"/>
      <c r="I36" s="32"/>
    </row>
    <row r="37" spans="1:9" ht="12.75" customHeight="1">
      <c r="A37" s="27"/>
      <c r="B37" s="27"/>
      <c r="C37" s="23" t="s">
        <v>91</v>
      </c>
      <c r="D37" s="23"/>
      <c r="E37" s="23"/>
      <c r="F37" s="24">
        <f>SUM(F14,F18,F25,F29,F32,F36)</f>
        <v>4843.899071</v>
      </c>
      <c r="G37" s="25">
        <f>SUM(G14,G18,G25,G29,G32,G36)</f>
        <v>1</v>
      </c>
      <c r="H37" s="26"/>
      <c r="I37" s="33"/>
    </row>
    <row r="38" ht="12.75" customHeight="1"/>
    <row r="39" ht="12.75" customHeight="1">
      <c r="C39" s="1" t="s">
        <v>363</v>
      </c>
    </row>
    <row r="40" ht="12.75" customHeight="1">
      <c r="C40" s="1" t="s">
        <v>364</v>
      </c>
    </row>
    <row r="41" ht="12.75" customHeight="1">
      <c r="C41" s="1"/>
    </row>
    <row r="42" ht="12.75" customHeight="1">
      <c r="C42" s="1"/>
    </row>
    <row r="43" spans="3:9" ht="12.75" customHeight="1">
      <c r="C43" s="74" t="s">
        <v>366</v>
      </c>
      <c r="D43" s="74"/>
      <c r="E43" s="74"/>
      <c r="F43" s="76"/>
      <c r="G43" s="57"/>
      <c r="H43" s="57"/>
      <c r="I43" s="71"/>
    </row>
    <row r="44" spans="3:9" ht="12.75" customHeight="1">
      <c r="C44" s="74" t="s">
        <v>367</v>
      </c>
      <c r="D44" s="101" t="s">
        <v>368</v>
      </c>
      <c r="E44" s="74"/>
      <c r="F44" s="76"/>
      <c r="G44" s="57"/>
      <c r="H44" s="57"/>
      <c r="I44" s="71"/>
    </row>
    <row r="45" spans="3:9" ht="12.75" customHeight="1">
      <c r="C45" s="74" t="s">
        <v>369</v>
      </c>
      <c r="D45" s="74"/>
      <c r="E45" s="74"/>
      <c r="F45" s="76"/>
      <c r="G45" s="57"/>
      <c r="H45" s="57"/>
      <c r="I45" s="71"/>
    </row>
    <row r="46" spans="3:9" ht="12.75" customHeight="1">
      <c r="C46" s="80" t="s">
        <v>467</v>
      </c>
      <c r="D46" s="102">
        <v>1172.7239</v>
      </c>
      <c r="E46" s="74"/>
      <c r="F46" s="76"/>
      <c r="G46" s="57"/>
      <c r="H46" s="57"/>
      <c r="I46" s="71"/>
    </row>
    <row r="47" spans="3:9" ht="12.75" customHeight="1">
      <c r="C47" s="80" t="s">
        <v>468</v>
      </c>
      <c r="D47" s="102">
        <v>1003.33</v>
      </c>
      <c r="E47" s="74"/>
      <c r="F47" s="76"/>
      <c r="G47" s="57"/>
      <c r="H47" s="57"/>
      <c r="I47" s="71"/>
    </row>
    <row r="48" spans="3:9" ht="12.75" customHeight="1">
      <c r="C48" s="80" t="s">
        <v>469</v>
      </c>
      <c r="D48" s="102">
        <v>1001.1185</v>
      </c>
      <c r="E48" s="74"/>
      <c r="F48" s="76"/>
      <c r="G48" s="57"/>
      <c r="H48" s="57"/>
      <c r="I48" s="71"/>
    </row>
    <row r="49" spans="3:9" ht="12.75" customHeight="1">
      <c r="C49" s="80" t="s">
        <v>470</v>
      </c>
      <c r="D49" s="102">
        <v>1001.1622</v>
      </c>
      <c r="E49" s="74"/>
      <c r="F49" s="76"/>
      <c r="G49" s="57"/>
      <c r="H49" s="57"/>
      <c r="I49" s="71"/>
    </row>
    <row r="50" spans="3:9" ht="12.75" customHeight="1">
      <c r="C50" s="80" t="s">
        <v>471</v>
      </c>
      <c r="D50" s="102">
        <v>1001.1186</v>
      </c>
      <c r="E50" s="74"/>
      <c r="F50" s="76"/>
      <c r="G50" s="57"/>
      <c r="H50" s="57"/>
      <c r="I50" s="71"/>
    </row>
    <row r="51" spans="3:9" ht="12.75" customHeight="1">
      <c r="C51" s="80" t="s">
        <v>370</v>
      </c>
      <c r="D51" s="102">
        <v>1174.5982</v>
      </c>
      <c r="E51" s="74"/>
      <c r="F51" s="76"/>
      <c r="G51" s="57"/>
      <c r="H51" s="57"/>
      <c r="I51" s="71"/>
    </row>
    <row r="52" spans="3:9" ht="12.75" customHeight="1">
      <c r="C52" s="80" t="s">
        <v>371</v>
      </c>
      <c r="D52" s="102">
        <v>1002.8287</v>
      </c>
      <c r="E52" s="74"/>
      <c r="F52" s="76"/>
      <c r="G52" s="57"/>
      <c r="H52" s="57"/>
      <c r="I52" s="71"/>
    </row>
    <row r="53" spans="3:9" ht="12.75" customHeight="1">
      <c r="C53" s="80" t="s">
        <v>373</v>
      </c>
      <c r="D53" s="75"/>
      <c r="E53" s="74"/>
      <c r="F53" s="76"/>
      <c r="G53" s="57"/>
      <c r="H53" s="57"/>
      <c r="I53" s="71"/>
    </row>
    <row r="54" spans="3:9" ht="12.75" customHeight="1">
      <c r="C54" s="80" t="s">
        <v>467</v>
      </c>
      <c r="D54" s="102">
        <v>1181.1259</v>
      </c>
      <c r="E54" s="124"/>
      <c r="F54" s="123"/>
      <c r="G54" s="57"/>
      <c r="H54" s="57"/>
      <c r="I54" s="71"/>
    </row>
    <row r="55" spans="3:9" ht="12.75" customHeight="1">
      <c r="C55" s="80" t="s">
        <v>468</v>
      </c>
      <c r="D55" s="102">
        <v>1002.65</v>
      </c>
      <c r="E55" s="123"/>
      <c r="F55" s="123"/>
      <c r="G55" s="57"/>
      <c r="H55" s="57"/>
      <c r="I55" s="71"/>
    </row>
    <row r="56" spans="3:9" ht="12.75" customHeight="1">
      <c r="C56" s="80" t="s">
        <v>469</v>
      </c>
      <c r="D56" s="102">
        <v>1000</v>
      </c>
      <c r="E56" s="123"/>
      <c r="F56" s="123"/>
      <c r="G56" s="57"/>
      <c r="H56" s="57"/>
      <c r="I56" s="71"/>
    </row>
    <row r="57" spans="3:9" ht="12.75" customHeight="1">
      <c r="C57" s="80" t="s">
        <v>470</v>
      </c>
      <c r="D57" s="102">
        <v>1001.0649</v>
      </c>
      <c r="E57" s="123"/>
      <c r="F57" s="123"/>
      <c r="G57" s="57"/>
      <c r="H57" s="57"/>
      <c r="I57" s="71"/>
    </row>
    <row r="58" spans="3:9" ht="12.75" customHeight="1">
      <c r="C58" s="80" t="s">
        <v>471</v>
      </c>
      <c r="D58" s="102">
        <v>1001.0149</v>
      </c>
      <c r="E58" s="123"/>
      <c r="F58" s="123"/>
      <c r="G58" s="57"/>
      <c r="H58" s="57"/>
      <c r="I58" s="71"/>
    </row>
    <row r="59" spans="3:9" ht="12.75" customHeight="1">
      <c r="C59" s="80" t="s">
        <v>482</v>
      </c>
      <c r="D59" s="102">
        <v>1181.1529</v>
      </c>
      <c r="E59" s="123"/>
      <c r="F59" s="123"/>
      <c r="G59" s="57"/>
      <c r="H59" s="57"/>
      <c r="I59" s="71"/>
    </row>
    <row r="60" spans="3:9" ht="12.75" customHeight="1">
      <c r="C60" s="80" t="s">
        <v>370</v>
      </c>
      <c r="D60" s="102">
        <v>1183.4902</v>
      </c>
      <c r="E60" s="123"/>
      <c r="F60" s="123"/>
      <c r="G60" s="57"/>
      <c r="H60" s="57"/>
      <c r="I60" s="71"/>
    </row>
    <row r="61" spans="3:9" ht="12.75" customHeight="1">
      <c r="C61" s="80" t="s">
        <v>371</v>
      </c>
      <c r="D61" s="102">
        <v>1002.1569</v>
      </c>
      <c r="E61" s="123"/>
      <c r="F61" s="123"/>
      <c r="G61" s="57"/>
      <c r="H61" s="57"/>
      <c r="I61" s="71"/>
    </row>
    <row r="62" spans="3:9" ht="12.75" customHeight="1">
      <c r="C62" s="80" t="s">
        <v>447</v>
      </c>
      <c r="D62" s="102">
        <v>1183.1511</v>
      </c>
      <c r="E62" s="123"/>
      <c r="F62" s="123"/>
      <c r="G62" s="57"/>
      <c r="H62" s="57"/>
      <c r="I62" s="71"/>
    </row>
    <row r="63" spans="3:9" ht="12" customHeight="1">
      <c r="C63" s="74" t="s">
        <v>374</v>
      </c>
      <c r="D63" s="84" t="s">
        <v>368</v>
      </c>
      <c r="E63" s="74"/>
      <c r="F63" s="76"/>
      <c r="G63" s="57"/>
      <c r="H63" s="57"/>
      <c r="I63" s="71"/>
    </row>
    <row r="64" spans="3:9" ht="12.75" customHeight="1">
      <c r="C64" s="74" t="s">
        <v>375</v>
      </c>
      <c r="D64" s="84" t="s">
        <v>368</v>
      </c>
      <c r="E64" s="74"/>
      <c r="F64" s="76"/>
      <c r="G64" s="57"/>
      <c r="H64" s="57"/>
      <c r="I64" s="71"/>
    </row>
    <row r="65" spans="3:9" ht="12.75" customHeight="1">
      <c r="C65" s="74" t="s">
        <v>376</v>
      </c>
      <c r="D65" s="84" t="s">
        <v>368</v>
      </c>
      <c r="E65" s="74"/>
      <c r="F65" s="76"/>
      <c r="G65" s="57"/>
      <c r="H65" s="57"/>
      <c r="I65" s="71"/>
    </row>
    <row r="66" spans="3:9" ht="12.75" customHeight="1">
      <c r="C66" s="74" t="s">
        <v>377</v>
      </c>
      <c r="D66" s="105" t="s">
        <v>454</v>
      </c>
      <c r="E66" s="74"/>
      <c r="F66" s="76"/>
      <c r="G66" s="57"/>
      <c r="H66" s="57"/>
      <c r="I66" s="71"/>
    </row>
    <row r="67" spans="3:9" ht="12.75" customHeight="1">
      <c r="C67" s="74" t="s">
        <v>378</v>
      </c>
      <c r="D67" s="71"/>
      <c r="E67" s="74"/>
      <c r="F67" s="76"/>
      <c r="G67" s="57"/>
      <c r="H67" s="57"/>
      <c r="I67" s="71"/>
    </row>
    <row r="68" spans="3:9" ht="12.75" customHeight="1">
      <c r="C68" s="97" t="s">
        <v>379</v>
      </c>
      <c r="D68" s="106" t="s">
        <v>380</v>
      </c>
      <c r="E68" s="106" t="s">
        <v>381</v>
      </c>
      <c r="F68" s="113"/>
      <c r="G68" s="57"/>
      <c r="H68" s="57"/>
      <c r="I68" s="71"/>
    </row>
    <row r="69" spans="3:9" ht="12.75" customHeight="1">
      <c r="C69" s="80" t="s">
        <v>423</v>
      </c>
      <c r="D69" s="114">
        <v>6.867537999999999</v>
      </c>
      <c r="E69" s="114">
        <v>5.851293999999999</v>
      </c>
      <c r="F69" s="115"/>
      <c r="G69" s="57"/>
      <c r="H69" s="57"/>
      <c r="I69" s="71"/>
    </row>
    <row r="70" spans="3:9" ht="12.75" customHeight="1">
      <c r="C70" s="80" t="s">
        <v>424</v>
      </c>
      <c r="D70" s="114">
        <v>7.238716</v>
      </c>
      <c r="E70" s="114">
        <v>6.167548999999999</v>
      </c>
      <c r="F70" s="115"/>
      <c r="G70" s="57"/>
      <c r="H70" s="57"/>
      <c r="I70" s="71"/>
    </row>
    <row r="71" spans="3:9" ht="12.75">
      <c r="C71" s="80" t="s">
        <v>425</v>
      </c>
      <c r="D71" s="114">
        <v>6.359152</v>
      </c>
      <c r="E71" s="114">
        <v>5.41814</v>
      </c>
      <c r="F71" s="115"/>
      <c r="G71" s="57"/>
      <c r="H71" s="57"/>
      <c r="I71" s="71"/>
    </row>
    <row r="72" spans="3:9" ht="12.75">
      <c r="C72" s="107" t="s">
        <v>426</v>
      </c>
      <c r="D72" s="128">
        <v>6.367034</v>
      </c>
      <c r="E72" s="128">
        <v>5.424856</v>
      </c>
      <c r="F72" s="115"/>
      <c r="G72" s="57"/>
      <c r="H72" s="57"/>
      <c r="I72" s="71"/>
    </row>
    <row r="73" spans="3:9" ht="12.75">
      <c r="C73" s="107" t="s">
        <v>427</v>
      </c>
      <c r="D73" s="99">
        <v>6.8329770000000005</v>
      </c>
      <c r="E73" s="99">
        <v>5.821847999999999</v>
      </c>
      <c r="F73" s="115"/>
      <c r="G73" s="57"/>
      <c r="H73" s="57"/>
      <c r="I73" s="71"/>
    </row>
    <row r="74" spans="3:9" ht="12.75">
      <c r="C74" s="108" t="s">
        <v>382</v>
      </c>
      <c r="D74" s="99"/>
      <c r="E74" s="99"/>
      <c r="F74" s="113"/>
      <c r="G74" s="57"/>
      <c r="H74" s="57"/>
      <c r="I74" s="71"/>
    </row>
    <row r="75" spans="3:9" ht="12.75">
      <c r="C75" s="110" t="s">
        <v>383</v>
      </c>
      <c r="D75" s="109"/>
      <c r="E75" s="109"/>
      <c r="F75" s="113"/>
      <c r="G75" s="57"/>
      <c r="H75" s="57"/>
      <c r="I75" s="71"/>
    </row>
    <row r="76" spans="3:9" ht="12.75">
      <c r="C76" s="57"/>
      <c r="D76" s="57"/>
      <c r="E76" s="57"/>
      <c r="F76" s="57"/>
      <c r="G76" s="57"/>
      <c r="H76" s="57"/>
      <c r="I76" s="71"/>
    </row>
    <row r="77" spans="3:9" ht="12.75">
      <c r="C77" s="57"/>
      <c r="D77" s="57"/>
      <c r="E77" s="57"/>
      <c r="F77" s="57"/>
      <c r="G77" s="57"/>
      <c r="H77" s="57"/>
      <c r="I77" s="7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97"/>
  <sheetViews>
    <sheetView zoomScalePageLayoutView="0" workbookViewId="0" topLeftCell="B37">
      <selection activeCell="C94" sqref="C94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135.28125" style="0" bestFit="1" customWidth="1"/>
    <col min="4" max="4" width="15.57421875" style="0" customWidth="1"/>
    <col min="5" max="5" width="14.28125" style="0" customWidth="1"/>
    <col min="6" max="6" width="18.71093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39" customWidth="1"/>
    <col min="12" max="12" width="15.7109375" style="30" customWidth="1"/>
  </cols>
  <sheetData>
    <row r="1" spans="1:8" ht="18.75">
      <c r="A1" s="3"/>
      <c r="B1" s="3"/>
      <c r="C1" s="138" t="s">
        <v>300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44</v>
      </c>
      <c r="C9" t="s">
        <v>12</v>
      </c>
      <c r="D9" t="s">
        <v>13</v>
      </c>
      <c r="E9" s="38">
        <v>220000000</v>
      </c>
      <c r="F9" s="15">
        <v>2184.4372</v>
      </c>
      <c r="G9" s="16">
        <v>0.0759</v>
      </c>
      <c r="H9" s="17">
        <v>41428</v>
      </c>
    </row>
    <row r="10" spans="1:11" ht="12.75" customHeight="1">
      <c r="A10">
        <v>2</v>
      </c>
      <c r="B10" t="s">
        <v>301</v>
      </c>
      <c r="C10" t="s">
        <v>99</v>
      </c>
      <c r="D10" t="s">
        <v>21</v>
      </c>
      <c r="E10" s="38">
        <v>100000000</v>
      </c>
      <c r="F10" s="15">
        <v>943.681</v>
      </c>
      <c r="G10" s="16">
        <v>0.032799999999999996</v>
      </c>
      <c r="H10" s="17">
        <v>41662</v>
      </c>
      <c r="J10" s="18"/>
      <c r="K10" s="40"/>
    </row>
    <row r="11" spans="1:10" ht="12.75" customHeight="1">
      <c r="A11">
        <v>3</v>
      </c>
      <c r="B11" t="s">
        <v>39</v>
      </c>
      <c r="C11" t="s">
        <v>38</v>
      </c>
      <c r="D11" t="s">
        <v>13</v>
      </c>
      <c r="E11" s="38">
        <v>50000000</v>
      </c>
      <c r="F11" s="15">
        <v>493.855</v>
      </c>
      <c r="G11" s="16">
        <v>0.0171</v>
      </c>
      <c r="H11" s="17">
        <v>41451</v>
      </c>
      <c r="J11" s="16"/>
    </row>
    <row r="12" spans="1:10" ht="12.75" customHeight="1">
      <c r="A12">
        <v>4</v>
      </c>
      <c r="B12" t="s">
        <v>270</v>
      </c>
      <c r="C12" t="s">
        <v>269</v>
      </c>
      <c r="D12" t="s">
        <v>13</v>
      </c>
      <c r="E12" s="38">
        <v>20000000</v>
      </c>
      <c r="F12" s="15">
        <v>195.5836</v>
      </c>
      <c r="G12" s="16">
        <v>0.0068000000000000005</v>
      </c>
      <c r="H12" s="17">
        <v>41494</v>
      </c>
      <c r="J12" s="16"/>
    </row>
    <row r="13" spans="1:10" ht="12.75" customHeight="1">
      <c r="A13" s="36"/>
      <c r="B13" s="36"/>
      <c r="C13" s="19" t="s">
        <v>50</v>
      </c>
      <c r="D13" s="19"/>
      <c r="E13" s="19"/>
      <c r="F13" s="20">
        <f>SUM(F9:F12)</f>
        <v>3817.5568</v>
      </c>
      <c r="G13" s="21">
        <f>SUM(G9:G12)</f>
        <v>0.1326</v>
      </c>
      <c r="H13" s="22"/>
      <c r="I13" s="32"/>
      <c r="J13" s="16"/>
    </row>
    <row r="14" spans="6:10" ht="12.75" customHeight="1">
      <c r="F14" s="15"/>
      <c r="G14" s="16"/>
      <c r="H14" s="17"/>
      <c r="J14" s="16"/>
    </row>
    <row r="15" spans="3:10" ht="12.75" customHeight="1">
      <c r="C15" s="1" t="s">
        <v>51</v>
      </c>
      <c r="F15" s="15"/>
      <c r="G15" s="16"/>
      <c r="H15" s="17"/>
      <c r="J15" s="16"/>
    </row>
    <row r="16" spans="1:10" ht="12.75" customHeight="1">
      <c r="A16">
        <v>5</v>
      </c>
      <c r="B16" t="s">
        <v>305</v>
      </c>
      <c r="C16" t="s">
        <v>304</v>
      </c>
      <c r="D16" t="s">
        <v>13</v>
      </c>
      <c r="E16" s="41">
        <v>100000000</v>
      </c>
      <c r="F16" s="15">
        <v>944.419</v>
      </c>
      <c r="G16" s="16">
        <v>0.032799999999999996</v>
      </c>
      <c r="H16" s="17">
        <v>41607</v>
      </c>
      <c r="J16" s="16"/>
    </row>
    <row r="17" spans="1:12" ht="12.75" customHeight="1">
      <c r="A17">
        <v>6</v>
      </c>
      <c r="B17" t="s">
        <v>307</v>
      </c>
      <c r="C17" t="s">
        <v>365</v>
      </c>
      <c r="D17" t="s">
        <v>306</v>
      </c>
      <c r="E17" s="41">
        <v>50000000</v>
      </c>
      <c r="F17" s="15">
        <v>493.601</v>
      </c>
      <c r="G17" s="16">
        <v>0.0171</v>
      </c>
      <c r="H17" s="17">
        <v>41439</v>
      </c>
      <c r="J17" s="16"/>
      <c r="L17" s="43"/>
    </row>
    <row r="18" spans="1:12" ht="12.75" customHeight="1">
      <c r="A18" s="36"/>
      <c r="B18" s="36"/>
      <c r="C18" s="19" t="s">
        <v>50</v>
      </c>
      <c r="D18" s="19"/>
      <c r="E18" s="19"/>
      <c r="F18" s="20">
        <f>SUM(F16:F17)</f>
        <v>1438.02</v>
      </c>
      <c r="G18" s="21">
        <f>SUM(G16:G17)</f>
        <v>0.0499</v>
      </c>
      <c r="H18" s="22"/>
      <c r="I18" s="32"/>
      <c r="J18" s="16"/>
      <c r="L18" s="42"/>
    </row>
    <row r="19" spans="6:10" ht="12.75" customHeight="1">
      <c r="F19" s="15"/>
      <c r="G19" s="16"/>
      <c r="H19" s="17"/>
      <c r="J19" s="16"/>
    </row>
    <row r="20" spans="3:10" ht="12.75" customHeight="1">
      <c r="C20" s="1" t="s">
        <v>271</v>
      </c>
      <c r="F20" s="15"/>
      <c r="G20" s="16"/>
      <c r="H20" s="17"/>
      <c r="J20" s="16"/>
    </row>
    <row r="21" spans="1:10" ht="12.75" customHeight="1">
      <c r="A21">
        <v>7</v>
      </c>
      <c r="B21" t="s">
        <v>310</v>
      </c>
      <c r="C21" t="s">
        <v>309</v>
      </c>
      <c r="D21" t="s">
        <v>113</v>
      </c>
      <c r="E21" s="41">
        <v>125000000</v>
      </c>
      <c r="F21" s="15">
        <v>1283.59375</v>
      </c>
      <c r="G21" s="16">
        <v>0.0446</v>
      </c>
      <c r="H21" s="17">
        <v>44723</v>
      </c>
      <c r="I21" s="32"/>
      <c r="J21" s="16"/>
    </row>
    <row r="22" spans="1:10" ht="12.75" customHeight="1">
      <c r="A22">
        <v>8</v>
      </c>
      <c r="B22" t="s">
        <v>312</v>
      </c>
      <c r="C22" t="s">
        <v>311</v>
      </c>
      <c r="D22" t="s">
        <v>113</v>
      </c>
      <c r="E22" s="41">
        <v>100000000</v>
      </c>
      <c r="F22" s="15">
        <v>1044.05</v>
      </c>
      <c r="G22" s="16">
        <v>0.0363</v>
      </c>
      <c r="H22" s="17">
        <v>46212</v>
      </c>
      <c r="J22" s="16"/>
    </row>
    <row r="23" spans="1:10" ht="12.75" customHeight="1">
      <c r="A23" s="36"/>
      <c r="B23" s="36"/>
      <c r="C23" s="19" t="s">
        <v>50</v>
      </c>
      <c r="D23" s="19"/>
      <c r="E23" s="19"/>
      <c r="F23" s="20">
        <f>SUM(F21:F22)</f>
        <v>2327.64375</v>
      </c>
      <c r="G23" s="21">
        <f>SUM(G21:G22)</f>
        <v>0.0809</v>
      </c>
      <c r="H23" s="22"/>
      <c r="J23" s="16"/>
    </row>
    <row r="24" spans="6:10" ht="12.75" customHeight="1">
      <c r="F24" s="15"/>
      <c r="G24" s="16"/>
      <c r="H24" s="17"/>
      <c r="J24" s="16"/>
    </row>
    <row r="25" spans="3:10" ht="12.75" customHeight="1">
      <c r="C25" s="1" t="s">
        <v>81</v>
      </c>
      <c r="F25" s="15"/>
      <c r="G25" s="16"/>
      <c r="H25" s="17"/>
      <c r="J25" s="16"/>
    </row>
    <row r="26" spans="3:10" ht="12.75" customHeight="1">
      <c r="C26" s="1" t="s">
        <v>82</v>
      </c>
      <c r="F26" s="15"/>
      <c r="G26" s="16"/>
      <c r="H26" s="17"/>
      <c r="J26" s="16"/>
    </row>
    <row r="27" spans="1:10" ht="12.75" customHeight="1">
      <c r="A27">
        <v>10</v>
      </c>
      <c r="B27" t="s">
        <v>319</v>
      </c>
      <c r="C27" t="s">
        <v>295</v>
      </c>
      <c r="D27" t="s">
        <v>291</v>
      </c>
      <c r="E27" s="41">
        <v>65000000</v>
      </c>
      <c r="F27" s="15">
        <v>649.2018</v>
      </c>
      <c r="G27" s="52">
        <v>0.0225</v>
      </c>
      <c r="H27" s="17">
        <v>43170</v>
      </c>
      <c r="I27" s="32"/>
      <c r="J27" s="16"/>
    </row>
    <row r="28" spans="1:10" ht="12.75" customHeight="1">
      <c r="A28">
        <v>11</v>
      </c>
      <c r="B28" t="s">
        <v>321</v>
      </c>
      <c r="C28" t="s">
        <v>131</v>
      </c>
      <c r="D28" t="s">
        <v>119</v>
      </c>
      <c r="E28" s="41">
        <v>50000000</v>
      </c>
      <c r="F28" s="15">
        <v>507.8375</v>
      </c>
      <c r="G28" s="52">
        <v>0.0176</v>
      </c>
      <c r="H28" s="17">
        <v>43542</v>
      </c>
      <c r="J28" s="16"/>
    </row>
    <row r="29" spans="1:12" s="2" customFormat="1" ht="12.75" customHeight="1">
      <c r="A29" s="2">
        <v>12</v>
      </c>
      <c r="B29" s="2" t="s">
        <v>323</v>
      </c>
      <c r="C29" t="s">
        <v>94</v>
      </c>
      <c r="D29" t="s">
        <v>108</v>
      </c>
      <c r="E29" s="41">
        <v>50000000</v>
      </c>
      <c r="F29" s="15">
        <v>499.7155</v>
      </c>
      <c r="G29" s="52">
        <v>0.0174</v>
      </c>
      <c r="H29" s="47">
        <v>41431</v>
      </c>
      <c r="I29" s="48"/>
      <c r="J29" s="46"/>
      <c r="K29" s="49"/>
      <c r="L29" s="48"/>
    </row>
    <row r="30" spans="1:10" ht="12.75" customHeight="1">
      <c r="A30">
        <v>13</v>
      </c>
      <c r="B30" t="s">
        <v>324</v>
      </c>
      <c r="C30" t="s">
        <v>320</v>
      </c>
      <c r="D30" t="s">
        <v>302</v>
      </c>
      <c r="E30" s="41">
        <v>250000000</v>
      </c>
      <c r="F30" s="15">
        <v>2520.1675</v>
      </c>
      <c r="G30" s="52">
        <v>0.0875</v>
      </c>
      <c r="H30" s="17">
        <v>41591</v>
      </c>
      <c r="J30" s="16"/>
    </row>
    <row r="31" spans="1:10" ht="12.75" customHeight="1">
      <c r="A31">
        <v>14</v>
      </c>
      <c r="B31" t="s">
        <v>142</v>
      </c>
      <c r="C31" t="s">
        <v>145</v>
      </c>
      <c r="D31" t="s">
        <v>116</v>
      </c>
      <c r="E31" s="41">
        <v>94588000</v>
      </c>
      <c r="F31" s="15">
        <v>983.057813</v>
      </c>
      <c r="G31" s="52">
        <v>0.0341</v>
      </c>
      <c r="H31" s="17">
        <v>41430</v>
      </c>
      <c r="J31" s="16"/>
    </row>
    <row r="32" spans="1:8" ht="12.75" customHeight="1">
      <c r="A32">
        <v>15</v>
      </c>
      <c r="B32" t="s">
        <v>326</v>
      </c>
      <c r="C32" t="s">
        <v>145</v>
      </c>
      <c r="D32" t="s">
        <v>116</v>
      </c>
      <c r="E32" s="41">
        <v>56105000</v>
      </c>
      <c r="F32" s="15">
        <v>581.895813</v>
      </c>
      <c r="G32" s="52">
        <v>0.0202</v>
      </c>
      <c r="H32" s="17">
        <v>42014</v>
      </c>
    </row>
    <row r="33" spans="1:8" ht="12.75" customHeight="1">
      <c r="A33">
        <v>16</v>
      </c>
      <c r="B33" t="s">
        <v>327</v>
      </c>
      <c r="C33" t="s">
        <v>145</v>
      </c>
      <c r="D33" t="s">
        <v>116</v>
      </c>
      <c r="E33" s="41">
        <v>20000000</v>
      </c>
      <c r="F33" s="15">
        <v>203.378</v>
      </c>
      <c r="G33" s="52">
        <v>0.0070999999999999995</v>
      </c>
      <c r="H33" s="17">
        <v>41859</v>
      </c>
    </row>
    <row r="34" spans="1:8" ht="12.75" customHeight="1">
      <c r="A34">
        <v>17</v>
      </c>
      <c r="B34" t="s">
        <v>328</v>
      </c>
      <c r="C34" t="s">
        <v>141</v>
      </c>
      <c r="D34" t="s">
        <v>110</v>
      </c>
      <c r="E34" s="41">
        <v>150000000</v>
      </c>
      <c r="F34" s="15">
        <v>1402.668</v>
      </c>
      <c r="G34" s="52">
        <v>0.0487</v>
      </c>
      <c r="H34" s="17">
        <v>42283</v>
      </c>
    </row>
    <row r="35" spans="1:9" ht="12.75" customHeight="1">
      <c r="A35">
        <v>18</v>
      </c>
      <c r="B35" t="s">
        <v>329</v>
      </c>
      <c r="C35" t="s">
        <v>141</v>
      </c>
      <c r="D35" t="s">
        <v>110</v>
      </c>
      <c r="E35" s="41">
        <v>110000000</v>
      </c>
      <c r="F35" s="15">
        <v>1101.6016</v>
      </c>
      <c r="G35" s="52">
        <v>0.0383</v>
      </c>
      <c r="H35" s="17">
        <v>43360</v>
      </c>
      <c r="I35" s="42"/>
    </row>
    <row r="36" spans="1:8" ht="12.75" customHeight="1">
      <c r="A36">
        <v>19</v>
      </c>
      <c r="B36" t="s">
        <v>296</v>
      </c>
      <c r="C36" t="s">
        <v>141</v>
      </c>
      <c r="D36" t="s">
        <v>317</v>
      </c>
      <c r="E36" s="41">
        <v>841000</v>
      </c>
      <c r="F36" s="15">
        <v>8.356437</v>
      </c>
      <c r="G36" s="52">
        <v>0.0003</v>
      </c>
      <c r="H36" s="17">
        <v>41901</v>
      </c>
    </row>
    <row r="37" spans="1:8" ht="12.75" customHeight="1">
      <c r="A37">
        <v>20</v>
      </c>
      <c r="B37" t="s">
        <v>330</v>
      </c>
      <c r="C37" t="s">
        <v>334</v>
      </c>
      <c r="D37" t="s">
        <v>315</v>
      </c>
      <c r="E37" s="41">
        <v>6947000</v>
      </c>
      <c r="F37" s="15">
        <v>68.71375</v>
      </c>
      <c r="G37" s="52">
        <v>0.0024</v>
      </c>
      <c r="H37" s="17">
        <v>42600</v>
      </c>
    </row>
    <row r="38" spans="1:8" ht="12.75" customHeight="1">
      <c r="A38">
        <v>21</v>
      </c>
      <c r="B38" t="s">
        <v>140</v>
      </c>
      <c r="C38" t="s">
        <v>334</v>
      </c>
      <c r="D38" t="s">
        <v>315</v>
      </c>
      <c r="E38" s="41">
        <v>5250000</v>
      </c>
      <c r="F38" s="15">
        <v>51.68142</v>
      </c>
      <c r="G38" s="52">
        <v>0.0018</v>
      </c>
      <c r="H38" s="17">
        <v>41474</v>
      </c>
    </row>
    <row r="39" spans="1:8" ht="12.75" customHeight="1">
      <c r="A39">
        <v>22</v>
      </c>
      <c r="B39" t="s">
        <v>275</v>
      </c>
      <c r="C39" t="s">
        <v>325</v>
      </c>
      <c r="D39" t="s">
        <v>308</v>
      </c>
      <c r="E39" s="41">
        <v>100000000</v>
      </c>
      <c r="F39" s="15">
        <v>1007.733</v>
      </c>
      <c r="G39" s="52">
        <v>0.035</v>
      </c>
      <c r="H39" s="17">
        <v>42968</v>
      </c>
    </row>
    <row r="40" spans="1:8" ht="12.75" customHeight="1">
      <c r="A40">
        <v>23</v>
      </c>
      <c r="B40" t="s">
        <v>147</v>
      </c>
      <c r="C40" t="s">
        <v>127</v>
      </c>
      <c r="D40" t="s">
        <v>108</v>
      </c>
      <c r="E40" s="41">
        <v>50000000</v>
      </c>
      <c r="F40" s="15">
        <v>513.015</v>
      </c>
      <c r="G40" s="52">
        <v>0.0178</v>
      </c>
      <c r="H40" s="17">
        <v>41879</v>
      </c>
    </row>
    <row r="41" spans="1:8" ht="12.75" customHeight="1">
      <c r="A41">
        <v>24</v>
      </c>
      <c r="B41" t="s">
        <v>332</v>
      </c>
      <c r="C41" t="s">
        <v>71</v>
      </c>
      <c r="D41" t="s">
        <v>102</v>
      </c>
      <c r="E41" s="41">
        <v>25000000</v>
      </c>
      <c r="F41" s="15">
        <v>249.951</v>
      </c>
      <c r="G41" s="52">
        <v>0.0087</v>
      </c>
      <c r="H41" s="17">
        <v>45042</v>
      </c>
    </row>
    <row r="42" spans="1:8" ht="12.75" customHeight="1">
      <c r="A42">
        <v>25</v>
      </c>
      <c r="B42" t="s">
        <v>287</v>
      </c>
      <c r="C42" t="s">
        <v>331</v>
      </c>
      <c r="D42" t="s">
        <v>108</v>
      </c>
      <c r="E42" s="41">
        <v>50000000</v>
      </c>
      <c r="F42" s="15">
        <v>500.6175</v>
      </c>
      <c r="G42" s="52">
        <v>0.0174</v>
      </c>
      <c r="H42" s="17">
        <v>42245</v>
      </c>
    </row>
    <row r="43" spans="1:8" ht="12.75" customHeight="1">
      <c r="A43">
        <v>26</v>
      </c>
      <c r="B43" t="s">
        <v>266</v>
      </c>
      <c r="C43" s="2" t="s">
        <v>322</v>
      </c>
      <c r="D43" s="2" t="s">
        <v>116</v>
      </c>
      <c r="E43" s="44">
        <v>250000000</v>
      </c>
      <c r="F43" s="45">
        <v>2503.9275</v>
      </c>
      <c r="G43" s="54">
        <v>0.08689999999999999</v>
      </c>
      <c r="H43" s="17">
        <v>44674</v>
      </c>
    </row>
    <row r="44" spans="1:8" ht="12.75" customHeight="1">
      <c r="A44">
        <v>27</v>
      </c>
      <c r="B44" t="s">
        <v>138</v>
      </c>
      <c r="C44" t="s">
        <v>318</v>
      </c>
      <c r="D44" t="s">
        <v>303</v>
      </c>
      <c r="E44" s="41">
        <v>250000000</v>
      </c>
      <c r="F44" s="15">
        <v>2534.36</v>
      </c>
      <c r="G44" s="52">
        <v>0.08800000000000001</v>
      </c>
      <c r="H44" s="17">
        <v>41397</v>
      </c>
    </row>
    <row r="45" spans="1:8" ht="12.75" customHeight="1">
      <c r="A45">
        <v>28</v>
      </c>
      <c r="B45" t="s">
        <v>146</v>
      </c>
      <c r="C45" t="s">
        <v>139</v>
      </c>
      <c r="D45" t="s">
        <v>105</v>
      </c>
      <c r="E45" s="41">
        <v>100000000</v>
      </c>
      <c r="F45" s="15">
        <v>1002.447</v>
      </c>
      <c r="G45" s="52">
        <v>0.0348</v>
      </c>
      <c r="H45" s="17">
        <v>41869</v>
      </c>
    </row>
    <row r="46" spans="1:8" ht="12.75" customHeight="1">
      <c r="A46">
        <v>29</v>
      </c>
      <c r="B46" t="s">
        <v>333</v>
      </c>
      <c r="C46" t="s">
        <v>139</v>
      </c>
      <c r="D46" t="s">
        <v>105</v>
      </c>
      <c r="E46" s="41">
        <v>50000000</v>
      </c>
      <c r="F46" s="15">
        <v>541.9305</v>
      </c>
      <c r="G46" s="52">
        <v>0.018799999999999997</v>
      </c>
      <c r="H46" s="17">
        <v>41732</v>
      </c>
    </row>
    <row r="47" spans="1:8" ht="12.75" customHeight="1">
      <c r="A47">
        <v>30</v>
      </c>
      <c r="B47" t="s">
        <v>152</v>
      </c>
      <c r="C47" t="s">
        <v>139</v>
      </c>
      <c r="D47" t="s">
        <v>105</v>
      </c>
      <c r="E47" s="41">
        <v>5768000</v>
      </c>
      <c r="F47" s="15">
        <v>60.420954</v>
      </c>
      <c r="G47" s="52">
        <v>0.0021</v>
      </c>
      <c r="H47" s="17">
        <v>41877</v>
      </c>
    </row>
    <row r="48" spans="1:8" ht="12.75" customHeight="1">
      <c r="A48">
        <v>31</v>
      </c>
      <c r="B48" t="s">
        <v>335</v>
      </c>
      <c r="C48" t="s">
        <v>151</v>
      </c>
      <c r="D48" t="s">
        <v>316</v>
      </c>
      <c r="E48" s="41">
        <v>10000000</v>
      </c>
      <c r="F48" s="15">
        <v>101.7805</v>
      </c>
      <c r="G48" s="52">
        <v>0.0034999999999999996</v>
      </c>
      <c r="H48" s="17">
        <v>41531</v>
      </c>
    </row>
    <row r="49" spans="1:8" ht="12.75" customHeight="1">
      <c r="A49">
        <v>32</v>
      </c>
      <c r="B49" t="s">
        <v>336</v>
      </c>
      <c r="C49" t="s">
        <v>151</v>
      </c>
      <c r="D49" t="s">
        <v>121</v>
      </c>
      <c r="E49" s="41">
        <v>7576000</v>
      </c>
      <c r="F49" s="15">
        <v>76.213499</v>
      </c>
      <c r="G49" s="52">
        <v>0.0026</v>
      </c>
      <c r="H49" s="17">
        <v>42607</v>
      </c>
    </row>
    <row r="50" spans="1:8" ht="12.75" customHeight="1">
      <c r="A50">
        <v>33</v>
      </c>
      <c r="B50" t="s">
        <v>337</v>
      </c>
      <c r="C50" t="s">
        <v>129</v>
      </c>
      <c r="D50" t="s">
        <v>121</v>
      </c>
      <c r="E50" s="41">
        <v>100000000</v>
      </c>
      <c r="F50" s="15">
        <v>1006.638</v>
      </c>
      <c r="G50" s="52">
        <v>0.035</v>
      </c>
      <c r="H50" s="17">
        <v>41896</v>
      </c>
    </row>
    <row r="51" spans="1:8" ht="12.75" customHeight="1">
      <c r="A51">
        <v>34</v>
      </c>
      <c r="B51" t="s">
        <v>338</v>
      </c>
      <c r="C51" t="s">
        <v>236</v>
      </c>
      <c r="D51" t="s">
        <v>121</v>
      </c>
      <c r="E51" s="41">
        <v>50000000</v>
      </c>
      <c r="F51" s="15">
        <v>473.667</v>
      </c>
      <c r="G51" s="52">
        <v>0.016399999999999998</v>
      </c>
      <c r="H51" s="17">
        <v>41525</v>
      </c>
    </row>
    <row r="52" spans="1:8" ht="12.75" customHeight="1">
      <c r="A52" s="36"/>
      <c r="B52" s="36"/>
      <c r="C52" s="19" t="s">
        <v>50</v>
      </c>
      <c r="D52" s="19"/>
      <c r="E52" s="19"/>
      <c r="F52" s="20">
        <f>SUM(F27:F51)</f>
        <v>19150.976586000004</v>
      </c>
      <c r="G52" s="21">
        <f>SUM(G27:G51)</f>
        <v>0.6649</v>
      </c>
      <c r="H52" s="22"/>
    </row>
    <row r="53" spans="6:8" ht="12.75" customHeight="1">
      <c r="F53" s="15"/>
      <c r="G53" s="16"/>
      <c r="H53" s="17"/>
    </row>
    <row r="54" spans="3:8" ht="12.75" customHeight="1">
      <c r="C54" s="1" t="s">
        <v>297</v>
      </c>
      <c r="F54" s="15"/>
      <c r="G54" s="16"/>
      <c r="H54" s="17"/>
    </row>
    <row r="55" spans="1:8" ht="12.75" customHeight="1">
      <c r="A55">
        <v>35</v>
      </c>
      <c r="B55" t="s">
        <v>340</v>
      </c>
      <c r="C55" t="s">
        <v>339</v>
      </c>
      <c r="D55" t="s">
        <v>121</v>
      </c>
      <c r="E55" s="41">
        <v>100000000</v>
      </c>
      <c r="F55" s="15">
        <v>920.098</v>
      </c>
      <c r="G55" s="52">
        <v>0.032</v>
      </c>
      <c r="H55" s="17">
        <v>41758</v>
      </c>
    </row>
    <row r="56" spans="1:9" ht="12.75" customHeight="1">
      <c r="A56">
        <v>36</v>
      </c>
      <c r="B56" t="s">
        <v>299</v>
      </c>
      <c r="C56" t="s">
        <v>298</v>
      </c>
      <c r="D56" t="s">
        <v>121</v>
      </c>
      <c r="E56" s="41">
        <v>65000000</v>
      </c>
      <c r="F56" s="15">
        <v>652.78525</v>
      </c>
      <c r="G56" s="52">
        <v>0.0227</v>
      </c>
      <c r="H56" s="17">
        <v>42275</v>
      </c>
      <c r="I56" s="32"/>
    </row>
    <row r="57" spans="1:8" ht="12.75" customHeight="1">
      <c r="A57" s="36"/>
      <c r="B57" s="36"/>
      <c r="C57" s="19" t="s">
        <v>50</v>
      </c>
      <c r="D57" s="19"/>
      <c r="E57" s="19"/>
      <c r="F57" s="20">
        <f>SUM(F55:F56)</f>
        <v>1572.8832499999999</v>
      </c>
      <c r="G57" s="21">
        <f>SUM(G55:G56)</f>
        <v>0.0547</v>
      </c>
      <c r="H57" s="22"/>
    </row>
    <row r="58" spans="6:8" ht="12.75" customHeight="1">
      <c r="F58" s="15"/>
      <c r="G58" s="16"/>
      <c r="H58" s="17"/>
    </row>
    <row r="59" spans="3:8" ht="12.75" customHeight="1">
      <c r="C59" s="1" t="s">
        <v>85</v>
      </c>
      <c r="F59" s="15"/>
      <c r="G59" s="16"/>
      <c r="H59" s="17"/>
    </row>
    <row r="60" spans="1:8" ht="12.75" customHeight="1">
      <c r="A60">
        <v>37</v>
      </c>
      <c r="B60" t="s">
        <v>87</v>
      </c>
      <c r="C60" t="s">
        <v>86</v>
      </c>
      <c r="D60" t="s">
        <v>29</v>
      </c>
      <c r="E60" s="41">
        <v>30000000</v>
      </c>
      <c r="F60" s="15">
        <v>300</v>
      </c>
      <c r="G60" s="16">
        <v>0.0104</v>
      </c>
      <c r="H60" s="17">
        <v>41396</v>
      </c>
    </row>
    <row r="61" spans="1:9" ht="12.75" customHeight="1">
      <c r="A61" s="36"/>
      <c r="B61" s="36"/>
      <c r="C61" s="19" t="s">
        <v>50</v>
      </c>
      <c r="D61" s="19"/>
      <c r="E61" s="19"/>
      <c r="F61" s="20">
        <f>SUM(F60:F60)</f>
        <v>300</v>
      </c>
      <c r="G61" s="21">
        <f>SUM(G60:G60)</f>
        <v>0.0104</v>
      </c>
      <c r="H61" s="22"/>
      <c r="I61" s="32"/>
    </row>
    <row r="62" spans="6:8" ht="12.75" customHeight="1">
      <c r="F62" s="15"/>
      <c r="G62" s="16"/>
      <c r="H62" s="17"/>
    </row>
    <row r="63" spans="3:8" ht="12.75" customHeight="1">
      <c r="C63" s="1" t="s">
        <v>88</v>
      </c>
      <c r="F63" s="15">
        <v>68.469986</v>
      </c>
      <c r="G63" s="16">
        <v>0.0024</v>
      </c>
      <c r="H63" s="17"/>
    </row>
    <row r="64" spans="1:8" ht="12.75" customHeight="1">
      <c r="A64" s="36"/>
      <c r="B64" s="36"/>
      <c r="C64" s="19" t="s">
        <v>50</v>
      </c>
      <c r="D64" s="19"/>
      <c r="E64" s="19"/>
      <c r="F64" s="20">
        <f>SUM(F63:F63)</f>
        <v>68.469986</v>
      </c>
      <c r="G64" s="21">
        <f>SUM(G63:G63)</f>
        <v>0.0024</v>
      </c>
      <c r="H64" s="22"/>
    </row>
    <row r="65" spans="6:9" ht="12.75" customHeight="1">
      <c r="F65" s="15"/>
      <c r="G65" s="16"/>
      <c r="H65" s="17"/>
      <c r="I65" s="32"/>
    </row>
    <row r="66" spans="3:8" ht="12.75" customHeight="1">
      <c r="C66" s="1" t="s">
        <v>89</v>
      </c>
      <c r="F66" s="15"/>
      <c r="G66" s="16"/>
      <c r="H66" s="17"/>
    </row>
    <row r="67" spans="3:8" ht="12.75" customHeight="1">
      <c r="C67" s="1" t="s">
        <v>90</v>
      </c>
      <c r="F67" s="15">
        <v>121.782421</v>
      </c>
      <c r="G67" s="16">
        <v>0.0042</v>
      </c>
      <c r="H67" s="17"/>
    </row>
    <row r="68" spans="1:9" ht="12.75" customHeight="1">
      <c r="A68" s="36"/>
      <c r="B68" s="36"/>
      <c r="C68" s="19" t="s">
        <v>50</v>
      </c>
      <c r="D68" s="19"/>
      <c r="E68" s="19"/>
      <c r="F68" s="20">
        <f>SUM(F67:F67)</f>
        <v>121.782421</v>
      </c>
      <c r="G68" s="21">
        <f>SUM(G67:G67)</f>
        <v>0.0042</v>
      </c>
      <c r="H68" s="22"/>
      <c r="I68" s="32"/>
    </row>
    <row r="69" spans="1:8" ht="12.75" customHeight="1">
      <c r="A69" s="27"/>
      <c r="B69" s="27"/>
      <c r="C69" s="23" t="s">
        <v>91</v>
      </c>
      <c r="D69" s="23"/>
      <c r="E69" s="23"/>
      <c r="F69" s="24">
        <f>SUM(F13,F18,F23,F52,F57,F61,F64,F68)</f>
        <v>28797.332793</v>
      </c>
      <c r="G69" s="25">
        <f>SUM(G13,G18,G23,G52,G57,G61,G64,G68)</f>
        <v>0.9999999999999999</v>
      </c>
      <c r="H69" s="26"/>
    </row>
    <row r="70" ht="12.75" customHeight="1"/>
    <row r="71" ht="12.75" customHeight="1">
      <c r="C71" s="1" t="s">
        <v>363</v>
      </c>
    </row>
    <row r="72" spans="3:9" ht="12.75" customHeight="1">
      <c r="C72" s="1" t="s">
        <v>364</v>
      </c>
      <c r="I72" s="32"/>
    </row>
    <row r="73" spans="3:9" ht="12.75" customHeight="1">
      <c r="C73" s="1"/>
      <c r="I73" s="33"/>
    </row>
    <row r="74" ht="12.75" customHeight="1">
      <c r="C74" s="1"/>
    </row>
    <row r="75" spans="3:9" ht="12.75" customHeight="1">
      <c r="C75" s="74" t="s">
        <v>366</v>
      </c>
      <c r="D75" s="74"/>
      <c r="E75" s="74"/>
      <c r="F75" s="57"/>
      <c r="G75" s="57"/>
      <c r="H75" s="57"/>
      <c r="I75" s="71"/>
    </row>
    <row r="76" spans="3:9" ht="12.75" customHeight="1">
      <c r="C76" s="74" t="s">
        <v>367</v>
      </c>
      <c r="D76" s="101" t="s">
        <v>368</v>
      </c>
      <c r="E76" s="74"/>
      <c r="F76" s="57"/>
      <c r="G76" s="57"/>
      <c r="H76" s="57"/>
      <c r="I76" s="71"/>
    </row>
    <row r="77" spans="3:9" ht="12.75" customHeight="1">
      <c r="C77" s="74" t="s">
        <v>369</v>
      </c>
      <c r="E77" s="74"/>
      <c r="F77" s="57"/>
      <c r="G77" s="57"/>
      <c r="H77" s="57"/>
      <c r="I77" s="71"/>
    </row>
    <row r="78" spans="3:9" ht="12.75" customHeight="1">
      <c r="C78" s="80" t="s">
        <v>483</v>
      </c>
      <c r="D78" s="74">
        <v>1150.1718</v>
      </c>
      <c r="E78" s="74"/>
      <c r="F78" s="57"/>
      <c r="G78" s="57"/>
      <c r="H78" s="57"/>
      <c r="I78" s="71"/>
    </row>
    <row r="79" spans="3:9" ht="12.75" customHeight="1">
      <c r="C79" s="80" t="s">
        <v>484</v>
      </c>
      <c r="D79" s="102">
        <v>1007.4044</v>
      </c>
      <c r="E79" s="74"/>
      <c r="F79" s="57"/>
      <c r="G79" s="57"/>
      <c r="H79" s="57"/>
      <c r="I79" s="71"/>
    </row>
    <row r="80" spans="3:9" ht="12.75" customHeight="1">
      <c r="C80" s="80" t="s">
        <v>420</v>
      </c>
      <c r="D80" s="102">
        <v>1151.1893</v>
      </c>
      <c r="E80" s="74"/>
      <c r="F80" s="57"/>
      <c r="G80" s="57"/>
      <c r="H80" s="57"/>
      <c r="I80" s="71"/>
    </row>
    <row r="81" spans="3:9" ht="12.75" customHeight="1">
      <c r="C81" s="80" t="s">
        <v>421</v>
      </c>
      <c r="D81" s="102">
        <v>1007.9629</v>
      </c>
      <c r="E81" s="74"/>
      <c r="F81" s="57"/>
      <c r="G81" s="57"/>
      <c r="H81" s="57"/>
      <c r="I81" s="71"/>
    </row>
    <row r="82" spans="3:9" ht="12.75" customHeight="1">
      <c r="C82" s="80" t="s">
        <v>373</v>
      </c>
      <c r="D82" s="75"/>
      <c r="E82" s="74"/>
      <c r="F82" s="57"/>
      <c r="G82" s="57"/>
      <c r="H82" s="57"/>
      <c r="I82" s="71"/>
    </row>
    <row r="83" spans="3:9" ht="12.75" customHeight="1">
      <c r="C83" s="80" t="s">
        <v>483</v>
      </c>
      <c r="D83" s="102">
        <v>1163.2898</v>
      </c>
      <c r="E83" s="124"/>
      <c r="F83" s="123"/>
      <c r="G83" s="57"/>
      <c r="H83" s="57"/>
      <c r="I83" s="71"/>
    </row>
    <row r="84" spans="3:9" ht="12.75" customHeight="1">
      <c r="C84" s="80" t="s">
        <v>484</v>
      </c>
      <c r="D84" s="102">
        <v>1018.9025</v>
      </c>
      <c r="E84" s="123"/>
      <c r="F84" s="123"/>
      <c r="G84" s="57"/>
      <c r="H84" s="57"/>
      <c r="I84" s="71"/>
    </row>
    <row r="85" spans="3:9" ht="12.75" customHeight="1">
      <c r="C85" s="80" t="s">
        <v>485</v>
      </c>
      <c r="D85" s="102">
        <v>1163.3942</v>
      </c>
      <c r="E85" s="123"/>
      <c r="F85" s="123"/>
      <c r="G85" s="57"/>
      <c r="H85" s="57"/>
      <c r="I85" s="71"/>
    </row>
    <row r="86" spans="3:9" ht="12.75" customHeight="1">
      <c r="C86" s="80" t="s">
        <v>420</v>
      </c>
      <c r="D86" s="102">
        <v>1164.8074</v>
      </c>
      <c r="E86" s="123"/>
      <c r="F86" s="123"/>
      <c r="G86" s="57"/>
      <c r="H86" s="57"/>
      <c r="I86" s="71"/>
    </row>
    <row r="87" spans="3:9" ht="12.75" customHeight="1">
      <c r="C87" s="80" t="s">
        <v>421</v>
      </c>
      <c r="D87" s="102">
        <v>1019.8846</v>
      </c>
      <c r="E87" s="123"/>
      <c r="F87" s="123"/>
      <c r="G87" s="57"/>
      <c r="H87" s="57"/>
      <c r="I87" s="71"/>
    </row>
    <row r="88" spans="3:9" ht="12.75" customHeight="1">
      <c r="C88" s="80" t="s">
        <v>448</v>
      </c>
      <c r="D88" s="102">
        <v>1164.7605</v>
      </c>
      <c r="E88" s="123"/>
      <c r="F88" s="123"/>
      <c r="G88" s="57"/>
      <c r="H88" s="57"/>
      <c r="I88" s="71"/>
    </row>
    <row r="89" spans="3:9" ht="12.75" customHeight="1">
      <c r="C89" s="74" t="s">
        <v>374</v>
      </c>
      <c r="D89" s="84" t="s">
        <v>368</v>
      </c>
      <c r="E89" s="74"/>
      <c r="F89" s="57"/>
      <c r="G89" s="57"/>
      <c r="H89" s="57"/>
      <c r="I89" s="71"/>
    </row>
    <row r="90" spans="3:9" ht="12.75" customHeight="1">
      <c r="C90" s="74" t="s">
        <v>375</v>
      </c>
      <c r="D90" s="84" t="s">
        <v>368</v>
      </c>
      <c r="E90" s="74"/>
      <c r="F90" s="57"/>
      <c r="G90" s="57"/>
      <c r="H90" s="57"/>
      <c r="I90" s="71"/>
    </row>
    <row r="91" spans="3:9" ht="12.75" customHeight="1">
      <c r="C91" s="74" t="s">
        <v>376</v>
      </c>
      <c r="D91" s="84">
        <v>300</v>
      </c>
      <c r="E91" s="74"/>
      <c r="F91" s="57"/>
      <c r="G91" s="57"/>
      <c r="H91" s="57"/>
      <c r="I91" s="71"/>
    </row>
    <row r="92" spans="3:9" ht="12.75" customHeight="1">
      <c r="C92" s="74" t="s">
        <v>377</v>
      </c>
      <c r="D92" s="105" t="s">
        <v>455</v>
      </c>
      <c r="E92" s="74"/>
      <c r="F92" s="57"/>
      <c r="G92" s="57"/>
      <c r="H92" s="57"/>
      <c r="I92" s="71"/>
    </row>
    <row r="93" spans="3:9" ht="12.75" customHeight="1">
      <c r="C93" s="74" t="s">
        <v>428</v>
      </c>
      <c r="D93" s="71"/>
      <c r="E93" s="74"/>
      <c r="F93" s="57"/>
      <c r="G93" s="57"/>
      <c r="H93" s="57"/>
      <c r="I93" s="71"/>
    </row>
    <row r="94" spans="3:9" ht="12.75" customHeight="1">
      <c r="C94" s="97" t="s">
        <v>379</v>
      </c>
      <c r="D94" s="106" t="s">
        <v>380</v>
      </c>
      <c r="E94" s="106" t="s">
        <v>381</v>
      </c>
      <c r="F94" s="57"/>
      <c r="G94" s="57"/>
      <c r="H94" s="57"/>
      <c r="I94" s="71"/>
    </row>
    <row r="95" spans="3:9" ht="12.75" customHeight="1">
      <c r="C95" s="107" t="s">
        <v>426</v>
      </c>
      <c r="D95" s="128">
        <v>7.36522</v>
      </c>
      <c r="E95" s="128">
        <v>6.275333</v>
      </c>
      <c r="F95" s="57"/>
      <c r="G95" s="57"/>
      <c r="H95" s="57"/>
      <c r="I95" s="71"/>
    </row>
    <row r="96" spans="3:9" ht="12.75" customHeight="1">
      <c r="C96" s="108" t="s">
        <v>382</v>
      </c>
      <c r="D96" s="99"/>
      <c r="E96" s="99"/>
      <c r="F96" s="57"/>
      <c r="G96" s="57"/>
      <c r="H96" s="57"/>
      <c r="I96" s="71"/>
    </row>
    <row r="97" spans="3:9" ht="12.75" customHeight="1">
      <c r="C97" s="110" t="s">
        <v>383</v>
      </c>
      <c r="D97" s="109"/>
      <c r="E97" s="109"/>
      <c r="F97" s="57"/>
      <c r="G97" s="57"/>
      <c r="H97" s="57"/>
      <c r="I97" s="71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69"/>
  <sheetViews>
    <sheetView zoomScalePageLayoutView="0" workbookViewId="0" topLeftCell="C58">
      <selection activeCell="C67" sqref="C67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62.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30" customWidth="1"/>
    <col min="10" max="10" width="17.421875" style="0" customWidth="1"/>
    <col min="11" max="11" width="9.140625" style="0" customWidth="1"/>
    <col min="12" max="12" width="15.140625" style="30" customWidth="1"/>
  </cols>
  <sheetData>
    <row r="1" spans="1:8" ht="18.75">
      <c r="A1" s="3"/>
      <c r="B1" s="3"/>
      <c r="C1" s="138" t="s">
        <v>341</v>
      </c>
      <c r="D1" s="138"/>
      <c r="E1" s="138"/>
      <c r="F1" s="138"/>
      <c r="G1" s="138"/>
      <c r="H1" s="34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5"/>
    </row>
    <row r="3" spans="1:8" ht="15.75" customHeight="1">
      <c r="A3" s="9"/>
      <c r="B3" s="9"/>
      <c r="C3" s="10"/>
      <c r="D3" s="4"/>
      <c r="E3" s="4"/>
      <c r="F3" s="7"/>
      <c r="G3" s="8"/>
      <c r="H3" s="35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362</v>
      </c>
      <c r="F4" s="13" t="s">
        <v>6</v>
      </c>
      <c r="G4" s="14" t="s">
        <v>7</v>
      </c>
      <c r="H4" s="29" t="s">
        <v>8</v>
      </c>
      <c r="I4" s="31"/>
      <c r="L4" s="37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268</v>
      </c>
      <c r="C9" t="s">
        <v>112</v>
      </c>
      <c r="D9" t="s">
        <v>16</v>
      </c>
      <c r="E9" s="38">
        <v>110000000</v>
      </c>
      <c r="F9" s="15">
        <v>1091.7324</v>
      </c>
      <c r="G9" s="16">
        <v>0.1096</v>
      </c>
      <c r="H9" s="17">
        <v>41430</v>
      </c>
    </row>
    <row r="10" spans="1:11" ht="12.75" customHeight="1">
      <c r="A10">
        <v>2</v>
      </c>
      <c r="B10" t="s">
        <v>44</v>
      </c>
      <c r="C10" t="s">
        <v>12</v>
      </c>
      <c r="D10" t="s">
        <v>13</v>
      </c>
      <c r="E10" s="38">
        <v>50000000</v>
      </c>
      <c r="F10" s="15">
        <v>496.463</v>
      </c>
      <c r="G10" s="16">
        <v>0.049800000000000004</v>
      </c>
      <c r="H10" s="17">
        <v>41428</v>
      </c>
      <c r="J10" s="18"/>
      <c r="K10" s="18"/>
    </row>
    <row r="11" spans="1:11" ht="12.75" customHeight="1">
      <c r="A11">
        <v>3</v>
      </c>
      <c r="B11" t="s">
        <v>281</v>
      </c>
      <c r="C11" t="s">
        <v>112</v>
      </c>
      <c r="D11" t="s">
        <v>13</v>
      </c>
      <c r="E11" s="38">
        <v>30000000</v>
      </c>
      <c r="F11" s="15">
        <v>283.6494</v>
      </c>
      <c r="G11" s="16">
        <v>0.0285</v>
      </c>
      <c r="H11" s="17">
        <v>41653</v>
      </c>
      <c r="J11" s="16"/>
      <c r="K11" s="16"/>
    </row>
    <row r="12" spans="1:11" ht="12.75" customHeight="1">
      <c r="A12" s="36"/>
      <c r="B12" s="36"/>
      <c r="C12" s="19" t="s">
        <v>50</v>
      </c>
      <c r="D12" s="19"/>
      <c r="E12" s="19"/>
      <c r="F12" s="20">
        <f>SUM(F9:F11)</f>
        <v>1871.8448</v>
      </c>
      <c r="G12" s="21">
        <f>SUM(G9:G11)</f>
        <v>0.1879</v>
      </c>
      <c r="H12" s="22"/>
      <c r="I12" s="32"/>
      <c r="J12" s="16"/>
      <c r="K12" s="16"/>
    </row>
    <row r="13" spans="6:11" ht="12.75" customHeight="1">
      <c r="F13" s="15"/>
      <c r="G13" s="16"/>
      <c r="H13" s="17"/>
      <c r="J13" s="16"/>
      <c r="K13" s="16"/>
    </row>
    <row r="14" spans="3:11" ht="12.75" customHeight="1">
      <c r="C14" s="1" t="s">
        <v>51</v>
      </c>
      <c r="F14" s="15"/>
      <c r="G14" s="16"/>
      <c r="H14" s="17"/>
      <c r="J14" s="16"/>
      <c r="K14" s="16"/>
    </row>
    <row r="15" spans="1:11" ht="12.75" customHeight="1">
      <c r="A15">
        <v>4</v>
      </c>
      <c r="B15" t="s">
        <v>292</v>
      </c>
      <c r="C15" t="s">
        <v>94</v>
      </c>
      <c r="D15" t="s">
        <v>13</v>
      </c>
      <c r="E15" s="41">
        <v>10000000</v>
      </c>
      <c r="F15" s="15">
        <v>99.9533</v>
      </c>
      <c r="G15" s="16">
        <v>0.01</v>
      </c>
      <c r="H15" s="17">
        <v>41397</v>
      </c>
      <c r="J15" s="16"/>
      <c r="K15" s="16"/>
    </row>
    <row r="16" spans="1:11" ht="12.75" customHeight="1">
      <c r="A16" s="36"/>
      <c r="B16" s="36"/>
      <c r="C16" s="19" t="s">
        <v>50</v>
      </c>
      <c r="D16" s="19"/>
      <c r="E16" s="19"/>
      <c r="F16" s="20">
        <f>SUM(F15:F15)</f>
        <v>99.9533</v>
      </c>
      <c r="G16" s="21">
        <f>SUM(G15:G15)</f>
        <v>0.01</v>
      </c>
      <c r="H16" s="22"/>
      <c r="I16" s="32"/>
      <c r="J16" s="16"/>
      <c r="K16" s="16"/>
    </row>
    <row r="17" spans="6:11" ht="12.75" customHeight="1">
      <c r="F17" s="15"/>
      <c r="G17" s="16"/>
      <c r="H17" s="17"/>
      <c r="J17" s="16"/>
      <c r="K17" s="16"/>
    </row>
    <row r="18" spans="3:8" ht="12.75" customHeight="1">
      <c r="C18" s="1" t="s">
        <v>271</v>
      </c>
      <c r="F18" s="15"/>
      <c r="G18" s="16"/>
      <c r="H18" s="17"/>
    </row>
    <row r="19" spans="1:8" ht="12.75" customHeight="1">
      <c r="A19">
        <v>5</v>
      </c>
      <c r="B19" t="s">
        <v>310</v>
      </c>
      <c r="C19" t="s">
        <v>309</v>
      </c>
      <c r="D19" t="s">
        <v>113</v>
      </c>
      <c r="E19" s="41">
        <v>325000000</v>
      </c>
      <c r="F19" s="15">
        <v>3337.34375</v>
      </c>
      <c r="G19" s="16">
        <v>0.335</v>
      </c>
      <c r="H19" s="17">
        <v>44723</v>
      </c>
    </row>
    <row r="20" spans="1:8" ht="12.75" customHeight="1">
      <c r="A20">
        <v>6</v>
      </c>
      <c r="B20" t="s">
        <v>312</v>
      </c>
      <c r="C20" t="s">
        <v>311</v>
      </c>
      <c r="D20" t="s">
        <v>113</v>
      </c>
      <c r="E20" s="41">
        <v>200000000</v>
      </c>
      <c r="F20" s="15">
        <v>2088.1</v>
      </c>
      <c r="G20" s="16">
        <v>0.2096</v>
      </c>
      <c r="H20" s="17">
        <v>46212</v>
      </c>
    </row>
    <row r="21" spans="1:8" ht="12.75" customHeight="1">
      <c r="A21">
        <v>7</v>
      </c>
      <c r="B21" t="s">
        <v>273</v>
      </c>
      <c r="C21" t="s">
        <v>272</v>
      </c>
      <c r="D21" t="s">
        <v>113</v>
      </c>
      <c r="E21" s="41">
        <v>150000000</v>
      </c>
      <c r="F21" s="15">
        <v>1517.1</v>
      </c>
      <c r="G21" s="16">
        <v>0.1523</v>
      </c>
      <c r="H21" s="17">
        <v>43201</v>
      </c>
    </row>
    <row r="22" spans="1:8" ht="12.75" customHeight="1">
      <c r="A22">
        <v>8</v>
      </c>
      <c r="B22" t="s">
        <v>314</v>
      </c>
      <c r="C22" t="s">
        <v>313</v>
      </c>
      <c r="D22" t="s">
        <v>113</v>
      </c>
      <c r="E22" s="41">
        <v>50000000</v>
      </c>
      <c r="F22" s="15">
        <v>516.6</v>
      </c>
      <c r="G22" s="16">
        <v>0.0519</v>
      </c>
      <c r="H22" s="17">
        <v>45924</v>
      </c>
    </row>
    <row r="23" spans="1:9" ht="12.75" customHeight="1">
      <c r="A23" s="36"/>
      <c r="B23" s="36"/>
      <c r="C23" s="19" t="s">
        <v>50</v>
      </c>
      <c r="D23" s="19"/>
      <c r="E23" s="19"/>
      <c r="F23" s="20">
        <f>SUM(F19:F22)</f>
        <v>7459.143750000001</v>
      </c>
      <c r="G23" s="21">
        <f>SUM(G19:G22)</f>
        <v>0.7487999999999999</v>
      </c>
      <c r="H23" s="22"/>
      <c r="I23" s="32"/>
    </row>
    <row r="24" spans="6:8" ht="12.75" customHeight="1">
      <c r="F24" s="15"/>
      <c r="G24" s="16"/>
      <c r="H24" s="17"/>
    </row>
    <row r="25" spans="3:8" ht="12.75" customHeight="1">
      <c r="C25" s="1" t="s">
        <v>81</v>
      </c>
      <c r="F25" s="15"/>
      <c r="G25" s="16"/>
      <c r="H25" s="17"/>
    </row>
    <row r="26" spans="3:8" ht="12.75" customHeight="1">
      <c r="C26" s="1" t="s">
        <v>82</v>
      </c>
      <c r="F26" s="15"/>
      <c r="G26" s="16"/>
      <c r="H26" s="17"/>
    </row>
    <row r="27" spans="1:8" ht="12.75" customHeight="1">
      <c r="A27">
        <v>10</v>
      </c>
      <c r="B27" t="s">
        <v>342</v>
      </c>
      <c r="C27" t="s">
        <v>262</v>
      </c>
      <c r="D27" t="s">
        <v>108</v>
      </c>
      <c r="E27" s="41">
        <v>50000000</v>
      </c>
      <c r="F27" s="15">
        <v>525.2845</v>
      </c>
      <c r="G27" s="16">
        <v>0.0527</v>
      </c>
      <c r="H27" s="17">
        <v>44921</v>
      </c>
    </row>
    <row r="28" spans="1:8" ht="12.75" customHeight="1">
      <c r="A28">
        <v>11</v>
      </c>
      <c r="B28" t="s">
        <v>332</v>
      </c>
      <c r="C28" t="s">
        <v>331</v>
      </c>
      <c r="D28" t="s">
        <v>108</v>
      </c>
      <c r="E28" s="41">
        <v>50000000</v>
      </c>
      <c r="F28" s="15">
        <v>500.6175</v>
      </c>
      <c r="G28" s="16">
        <v>0.050300000000000004</v>
      </c>
      <c r="H28" s="17">
        <v>45042</v>
      </c>
    </row>
    <row r="29" spans="1:8" ht="12.75" customHeight="1">
      <c r="A29">
        <v>12</v>
      </c>
      <c r="B29" t="s">
        <v>266</v>
      </c>
      <c r="C29" t="s">
        <v>236</v>
      </c>
      <c r="D29" t="s">
        <v>121</v>
      </c>
      <c r="E29" s="41">
        <v>50000000</v>
      </c>
      <c r="F29" s="15">
        <v>473.667</v>
      </c>
      <c r="G29" s="16">
        <v>0.0475</v>
      </c>
      <c r="H29" s="17">
        <v>44674</v>
      </c>
    </row>
    <row r="30" spans="1:9" ht="12.75" customHeight="1">
      <c r="A30" s="36"/>
      <c r="B30" s="36"/>
      <c r="C30" s="19" t="s">
        <v>50</v>
      </c>
      <c r="D30" s="19"/>
      <c r="E30" s="19"/>
      <c r="F30" s="20">
        <f>SUM(F27:F29)</f>
        <v>1499.569</v>
      </c>
      <c r="G30" s="21">
        <f>SUM(G27:G29)</f>
        <v>0.15050000000000002</v>
      </c>
      <c r="H30" s="22"/>
      <c r="I30" s="32"/>
    </row>
    <row r="31" spans="6:8" ht="12.75" customHeight="1">
      <c r="F31" s="15"/>
      <c r="G31" s="16"/>
      <c r="H31" s="17"/>
    </row>
    <row r="32" spans="3:8" ht="12.75" customHeight="1">
      <c r="C32" s="1" t="s">
        <v>88</v>
      </c>
      <c r="F32" s="15">
        <v>15.992989</v>
      </c>
      <c r="G32" s="16">
        <v>0.0016</v>
      </c>
      <c r="H32" s="17"/>
    </row>
    <row r="33" spans="1:9" ht="12.75" customHeight="1">
      <c r="A33" s="36"/>
      <c r="B33" s="36"/>
      <c r="C33" s="19" t="s">
        <v>50</v>
      </c>
      <c r="D33" s="19"/>
      <c r="E33" s="19"/>
      <c r="F33" s="20">
        <f>SUM(F32:F32)</f>
        <v>15.992989</v>
      </c>
      <c r="G33" s="21">
        <f>SUM(G32:G32)</f>
        <v>0.0016</v>
      </c>
      <c r="H33" s="22"/>
      <c r="I33" s="32"/>
    </row>
    <row r="34" spans="6:8" ht="12.75" customHeight="1">
      <c r="F34" s="15"/>
      <c r="G34" s="16"/>
      <c r="H34" s="17"/>
    </row>
    <row r="35" spans="3:8" ht="12.75" customHeight="1">
      <c r="C35" s="1" t="s">
        <v>89</v>
      </c>
      <c r="F35" s="15"/>
      <c r="G35" s="16"/>
      <c r="H35" s="17"/>
    </row>
    <row r="36" spans="3:8" ht="12.75" customHeight="1">
      <c r="C36" s="1" t="s">
        <v>90</v>
      </c>
      <c r="F36" s="15">
        <v>-984.455348</v>
      </c>
      <c r="G36" s="16">
        <v>-0.09880000000000001</v>
      </c>
      <c r="H36" s="17"/>
    </row>
    <row r="37" spans="1:9" ht="12.75" customHeight="1">
      <c r="A37" s="36"/>
      <c r="B37" s="36"/>
      <c r="C37" s="19" t="s">
        <v>50</v>
      </c>
      <c r="D37" s="19"/>
      <c r="E37" s="19"/>
      <c r="F37" s="20">
        <f>SUM(F36:F36)</f>
        <v>-984.455348</v>
      </c>
      <c r="G37" s="21">
        <f>SUM(G36:G36)</f>
        <v>-0.09880000000000001</v>
      </c>
      <c r="H37" s="22"/>
      <c r="I37" s="32"/>
    </row>
    <row r="38" spans="1:9" ht="12.75" customHeight="1">
      <c r="A38" s="27"/>
      <c r="B38" s="27"/>
      <c r="C38" s="23" t="s">
        <v>91</v>
      </c>
      <c r="D38" s="23"/>
      <c r="E38" s="23"/>
      <c r="F38" s="24">
        <f>SUM(F12,F16,F23,F30,F33,F37)</f>
        <v>9962.048491000001</v>
      </c>
      <c r="G38" s="25">
        <f>SUM(G12,G16,G23,G30,G33,G37)</f>
        <v>1</v>
      </c>
      <c r="H38" s="26"/>
      <c r="I38" s="33"/>
    </row>
    <row r="39" ht="12.75" customHeight="1"/>
    <row r="40" ht="12.75" customHeight="1">
      <c r="C40" s="1" t="s">
        <v>363</v>
      </c>
    </row>
    <row r="41" ht="12.75" customHeight="1">
      <c r="C41" s="1" t="s">
        <v>364</v>
      </c>
    </row>
    <row r="42" ht="12.75" customHeight="1">
      <c r="C42" s="1"/>
    </row>
    <row r="43" ht="12.75" customHeight="1">
      <c r="C43" s="1"/>
    </row>
    <row r="44" spans="3:9" ht="12.75" customHeight="1">
      <c r="C44" s="74" t="s">
        <v>366</v>
      </c>
      <c r="D44" s="74"/>
      <c r="E44" s="74"/>
      <c r="F44" s="57"/>
      <c r="G44" s="57"/>
      <c r="H44" s="57"/>
      <c r="I44" s="71"/>
    </row>
    <row r="45" spans="3:9" ht="12.75" customHeight="1">
      <c r="C45" s="74" t="s">
        <v>367</v>
      </c>
      <c r="D45" s="101" t="s">
        <v>368</v>
      </c>
      <c r="E45" s="74"/>
      <c r="F45" s="57"/>
      <c r="G45" s="57"/>
      <c r="H45" s="57"/>
      <c r="I45" s="71"/>
    </row>
    <row r="46" spans="3:9" ht="12.75" customHeight="1">
      <c r="C46" s="74" t="s">
        <v>369</v>
      </c>
      <c r="D46" s="74"/>
      <c r="E46" s="74"/>
      <c r="F46" s="57"/>
      <c r="G46" s="57"/>
      <c r="H46" s="57"/>
      <c r="I46" s="71"/>
    </row>
    <row r="47" spans="3:9" ht="12.75" customHeight="1">
      <c r="C47" s="80" t="s">
        <v>467</v>
      </c>
      <c r="D47" s="102">
        <v>1111.5878</v>
      </c>
      <c r="E47" s="74"/>
      <c r="F47" s="57"/>
      <c r="G47" s="57"/>
      <c r="H47" s="57"/>
      <c r="I47" s="71"/>
    </row>
    <row r="48" spans="3:9" ht="12.75" customHeight="1">
      <c r="C48" s="80" t="s">
        <v>471</v>
      </c>
      <c r="D48" s="102">
        <v>1000.3563</v>
      </c>
      <c r="E48" s="74"/>
      <c r="F48" s="57"/>
      <c r="G48" s="57"/>
      <c r="H48" s="57"/>
      <c r="I48" s="71"/>
    </row>
    <row r="49" spans="3:9" ht="12.75" customHeight="1">
      <c r="C49" s="80" t="s">
        <v>481</v>
      </c>
      <c r="D49" s="102">
        <v>1001.8895</v>
      </c>
      <c r="E49" s="74"/>
      <c r="F49" s="57"/>
      <c r="G49" s="57"/>
      <c r="H49" s="57"/>
      <c r="I49" s="71"/>
    </row>
    <row r="50" spans="3:9" ht="12.75" customHeight="1">
      <c r="C50" s="80" t="s">
        <v>370</v>
      </c>
      <c r="D50" s="102">
        <v>1112.9389</v>
      </c>
      <c r="E50" s="74"/>
      <c r="F50" s="57"/>
      <c r="G50" s="57"/>
      <c r="H50" s="57"/>
      <c r="I50" s="71"/>
    </row>
    <row r="51" spans="3:9" ht="12.75" customHeight="1">
      <c r="C51" s="80" t="s">
        <v>386</v>
      </c>
      <c r="D51" s="84" t="s">
        <v>368</v>
      </c>
      <c r="E51" s="74"/>
      <c r="F51" s="57"/>
      <c r="G51" s="57"/>
      <c r="H51" s="57"/>
      <c r="I51" s="71"/>
    </row>
    <row r="52" spans="3:9" ht="12.75" customHeight="1">
      <c r="C52" s="80" t="s">
        <v>373</v>
      </c>
      <c r="D52" s="75"/>
      <c r="E52" s="74"/>
      <c r="F52" s="57"/>
      <c r="G52" s="57"/>
      <c r="H52" s="57"/>
      <c r="I52" s="71"/>
    </row>
    <row r="53" spans="3:9" ht="12.75" customHeight="1">
      <c r="C53" s="80" t="s">
        <v>467</v>
      </c>
      <c r="D53" s="102">
        <v>1126.5033</v>
      </c>
      <c r="E53" s="74"/>
      <c r="F53" s="57"/>
      <c r="G53" s="57"/>
      <c r="H53" s="57"/>
      <c r="I53" s="71"/>
    </row>
    <row r="54" spans="3:9" ht="12.75" customHeight="1">
      <c r="C54" s="80" t="s">
        <v>471</v>
      </c>
      <c r="D54" s="102">
        <v>1005.3559</v>
      </c>
      <c r="E54" s="74"/>
      <c r="F54" s="57"/>
      <c r="G54" s="57"/>
      <c r="H54" s="57"/>
      <c r="I54" s="71"/>
    </row>
    <row r="55" spans="3:9" ht="12.75" customHeight="1">
      <c r="C55" s="80" t="s">
        <v>481</v>
      </c>
      <c r="D55" s="102">
        <v>1015.333</v>
      </c>
      <c r="E55" s="74"/>
      <c r="F55" s="57"/>
      <c r="G55" s="57"/>
      <c r="H55" s="57"/>
      <c r="I55" s="71"/>
    </row>
    <row r="56" spans="3:9" ht="12.75" customHeight="1">
      <c r="C56" s="80" t="s">
        <v>482</v>
      </c>
      <c r="D56" s="102">
        <v>1126.6093</v>
      </c>
      <c r="E56" s="74"/>
      <c r="F56" s="57"/>
      <c r="G56" s="57"/>
      <c r="H56" s="57"/>
      <c r="I56" s="71"/>
    </row>
    <row r="57" spans="3:9" ht="12.75" customHeight="1">
      <c r="C57" s="80" t="s">
        <v>370</v>
      </c>
      <c r="D57" s="102">
        <v>1128.3362</v>
      </c>
      <c r="E57" s="74"/>
      <c r="F57" s="57"/>
      <c r="G57" s="57"/>
      <c r="H57" s="57"/>
      <c r="I57" s="71"/>
    </row>
    <row r="58" spans="3:9" ht="12.75" customHeight="1">
      <c r="C58" s="80" t="s">
        <v>386</v>
      </c>
      <c r="D58" s="84" t="s">
        <v>368</v>
      </c>
      <c r="E58" s="74"/>
      <c r="F58" s="57"/>
      <c r="G58" s="57"/>
      <c r="H58" s="57"/>
      <c r="I58" s="71"/>
    </row>
    <row r="59" spans="3:9" ht="12.75" customHeight="1">
      <c r="C59" s="80" t="s">
        <v>447</v>
      </c>
      <c r="D59" s="102">
        <v>1128.3975</v>
      </c>
      <c r="E59" s="74"/>
      <c r="F59" s="57"/>
      <c r="G59" s="57"/>
      <c r="H59" s="57"/>
      <c r="I59" s="71"/>
    </row>
    <row r="60" spans="3:9" ht="12.75" customHeight="1">
      <c r="C60" s="74" t="s">
        <v>374</v>
      </c>
      <c r="D60" s="84" t="s">
        <v>368</v>
      </c>
      <c r="E60" s="74"/>
      <c r="F60" s="57"/>
      <c r="G60" s="57"/>
      <c r="H60" s="57"/>
      <c r="I60" s="71"/>
    </row>
    <row r="61" spans="3:9" ht="12.75" customHeight="1">
      <c r="C61" s="74" t="s">
        <v>375</v>
      </c>
      <c r="D61" s="84" t="s">
        <v>368</v>
      </c>
      <c r="E61" s="74"/>
      <c r="F61" s="57"/>
      <c r="G61" s="57"/>
      <c r="H61" s="57"/>
      <c r="I61" s="71"/>
    </row>
    <row r="62" spans="3:9" ht="12.75" customHeight="1">
      <c r="C62" s="74" t="s">
        <v>376</v>
      </c>
      <c r="D62" s="84" t="s">
        <v>368</v>
      </c>
      <c r="E62" s="74"/>
      <c r="F62" s="57"/>
      <c r="G62" s="57"/>
      <c r="H62" s="57"/>
      <c r="I62" s="71"/>
    </row>
    <row r="63" spans="3:9" ht="12.75" customHeight="1">
      <c r="C63" s="74" t="s">
        <v>377</v>
      </c>
      <c r="D63" s="105" t="s">
        <v>456</v>
      </c>
      <c r="E63" s="74"/>
      <c r="F63" s="57"/>
      <c r="G63" s="57"/>
      <c r="H63" s="57"/>
      <c r="I63" s="71"/>
    </row>
    <row r="64" spans="3:9" ht="12.75" customHeight="1">
      <c r="C64" s="74" t="s">
        <v>430</v>
      </c>
      <c r="D64" s="71"/>
      <c r="E64" s="74"/>
      <c r="F64" s="57"/>
      <c r="G64" s="57"/>
      <c r="H64" s="57"/>
      <c r="I64" s="71"/>
    </row>
    <row r="65" spans="3:9" ht="12.75" customHeight="1">
      <c r="C65" s="97" t="s">
        <v>379</v>
      </c>
      <c r="D65" s="106" t="s">
        <v>380</v>
      </c>
      <c r="E65" s="106" t="s">
        <v>381</v>
      </c>
      <c r="F65" s="57"/>
      <c r="G65" s="57"/>
      <c r="H65" s="57"/>
      <c r="I65" s="71"/>
    </row>
    <row r="66" spans="3:9" ht="12.75" customHeight="1">
      <c r="C66" s="80" t="s">
        <v>486</v>
      </c>
      <c r="D66" s="114" t="s">
        <v>368</v>
      </c>
      <c r="E66" s="114" t="s">
        <v>368</v>
      </c>
      <c r="F66" s="57"/>
      <c r="G66" s="57"/>
      <c r="H66" s="57"/>
      <c r="I66" s="71"/>
    </row>
    <row r="67" spans="3:9" ht="12.75" customHeight="1">
      <c r="C67" s="80"/>
      <c r="D67" s="99"/>
      <c r="E67" s="99"/>
      <c r="F67" s="57"/>
      <c r="G67" s="57"/>
      <c r="H67" s="57"/>
      <c r="I67" s="71"/>
    </row>
    <row r="68" spans="3:9" ht="12.75" customHeight="1">
      <c r="C68" s="108" t="s">
        <v>382</v>
      </c>
      <c r="D68" s="99"/>
      <c r="E68" s="99"/>
      <c r="F68" s="57"/>
      <c r="G68" s="57"/>
      <c r="H68" s="57"/>
      <c r="I68" s="71"/>
    </row>
    <row r="69" spans="3:9" ht="12.75" customHeight="1">
      <c r="C69" s="110" t="s">
        <v>383</v>
      </c>
      <c r="D69" s="109"/>
      <c r="E69" s="109"/>
      <c r="F69" s="57"/>
      <c r="G69" s="57"/>
      <c r="H69" s="57"/>
      <c r="I69" s="7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X163438</cp:lastModifiedBy>
  <dcterms:created xsi:type="dcterms:W3CDTF">2011-07-16T04:33:57Z</dcterms:created>
  <dcterms:modified xsi:type="dcterms:W3CDTF">2013-05-10T07:17:24Z</dcterms:modified>
  <cp:category/>
  <cp:version/>
  <cp:contentType/>
  <cp:contentStatus/>
</cp:coreProperties>
</file>